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24226"/>
  <xr:revisionPtr revIDLastSave="0" documentId="13_ncr:1_{EC333923-82AB-457E-A25C-B335E6DDBC11}" xr6:coauthVersionLast="47" xr6:coauthVersionMax="47" xr10:uidLastSave="{00000000-0000-0000-0000-000000000000}"/>
  <bookViews>
    <workbookView xWindow="-120" yWindow="-120" windowWidth="29040" windowHeight="15840" activeTab="1" xr2:uid="{00000000-000D-0000-FFFF-FFFF00000000}"/>
  </bookViews>
  <sheets>
    <sheet name="4月（7.5)実績 " sheetId="61" r:id="rId1"/>
    <sheet name="5月（7.5)予定" sheetId="6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L26" i="63" l="1"/>
  <c r="BK26" i="63"/>
  <c r="BI26" i="63"/>
  <c r="BH26" i="63"/>
  <c r="BF26" i="63"/>
  <c r="BE26" i="63"/>
  <c r="BC26" i="63"/>
  <c r="BB26" i="63"/>
  <c r="BA26" i="63"/>
  <c r="AZ26" i="63"/>
  <c r="AV26" i="63"/>
  <c r="AU26" i="63"/>
  <c r="AT26" i="63"/>
  <c r="AS26" i="63"/>
  <c r="AR26" i="63"/>
  <c r="AQ26" i="63"/>
  <c r="AP26" i="63"/>
  <c r="AO26" i="63"/>
  <c r="AN26" i="63"/>
  <c r="AM26" i="63"/>
  <c r="AL26" i="63"/>
  <c r="AK26" i="63"/>
  <c r="AJ26" i="63"/>
  <c r="AI26" i="63"/>
  <c r="AH26" i="63"/>
  <c r="AG26" i="63"/>
  <c r="AF26" i="63"/>
  <c r="AE26" i="63"/>
  <c r="AD26" i="63"/>
  <c r="AC26" i="63"/>
  <c r="AB26" i="63"/>
  <c r="AA26" i="63"/>
  <c r="Z26" i="63"/>
  <c r="Y26" i="63"/>
  <c r="BQ25" i="63"/>
  <c r="BP25" i="63"/>
  <c r="BO25" i="63"/>
  <c r="BN25" i="63"/>
  <c r="BM25" i="63"/>
  <c r="BJ25" i="63"/>
  <c r="BG25" i="63"/>
  <c r="BD25" i="63"/>
  <c r="BQ24" i="63"/>
  <c r="BP24" i="63"/>
  <c r="BO24" i="63"/>
  <c r="BN24" i="63"/>
  <c r="BM24" i="63"/>
  <c r="BJ24" i="63"/>
  <c r="BG24" i="63"/>
  <c r="BD24" i="63"/>
  <c r="BQ23" i="63"/>
  <c r="BP23" i="63"/>
  <c r="BO23" i="63"/>
  <c r="BN23" i="63"/>
  <c r="BJ23" i="63"/>
  <c r="BG23" i="63"/>
  <c r="BD23" i="63"/>
  <c r="BM23" i="63" s="1"/>
  <c r="BQ22" i="63"/>
  <c r="BP22" i="63"/>
  <c r="BO22" i="63"/>
  <c r="BN22" i="63"/>
  <c r="BM22" i="63"/>
  <c r="BJ22" i="63"/>
  <c r="BG22" i="63"/>
  <c r="BD22" i="63"/>
  <c r="BQ21" i="63"/>
  <c r="BP21" i="63"/>
  <c r="BO21" i="63"/>
  <c r="BN21" i="63"/>
  <c r="BM21" i="63"/>
  <c r="BJ21" i="63"/>
  <c r="BG21" i="63"/>
  <c r="BD21" i="63"/>
  <c r="BQ20" i="63"/>
  <c r="BP20" i="63"/>
  <c r="BO20" i="63"/>
  <c r="BN20" i="63"/>
  <c r="BJ20" i="63"/>
  <c r="BG20" i="63"/>
  <c r="BD20" i="63"/>
  <c r="BM20" i="63" s="1"/>
  <c r="BQ19" i="63"/>
  <c r="BP19" i="63"/>
  <c r="BO19" i="63"/>
  <c r="BN19" i="63"/>
  <c r="BM19" i="63"/>
  <c r="BJ19" i="63"/>
  <c r="BG19" i="63"/>
  <c r="BD19" i="63"/>
  <c r="BQ18" i="63"/>
  <c r="BP18" i="63"/>
  <c r="BO18" i="63"/>
  <c r="BN18" i="63"/>
  <c r="BM18" i="63"/>
  <c r="BJ18" i="63"/>
  <c r="BG18" i="63"/>
  <c r="BD18" i="63"/>
  <c r="BQ17" i="63"/>
  <c r="BP17" i="63"/>
  <c r="BO17" i="63"/>
  <c r="BN17" i="63"/>
  <c r="BJ17" i="63"/>
  <c r="BG17" i="63"/>
  <c r="BD17" i="63"/>
  <c r="BM17" i="63" s="1"/>
  <c r="BQ16" i="63"/>
  <c r="BP16" i="63"/>
  <c r="BO16" i="63"/>
  <c r="BN16" i="63"/>
  <c r="BJ16" i="63"/>
  <c r="BG16" i="63"/>
  <c r="BD16" i="63"/>
  <c r="BM16" i="63" s="1"/>
  <c r="BQ15" i="63"/>
  <c r="BP15" i="63"/>
  <c r="BO15" i="63"/>
  <c r="BN15" i="63"/>
  <c r="BJ15" i="63"/>
  <c r="BG15" i="63"/>
  <c r="BD15" i="63"/>
  <c r="BM15" i="63" s="1"/>
  <c r="BQ14" i="63"/>
  <c r="BP14" i="63"/>
  <c r="BO14" i="63"/>
  <c r="BD14" i="63"/>
  <c r="BM14" i="63" s="1"/>
  <c r="BN14" i="63" s="1"/>
  <c r="BQ13" i="63"/>
  <c r="BP13" i="63"/>
  <c r="BN13" i="63"/>
  <c r="BD13" i="63"/>
  <c r="BG13" i="63" s="1"/>
  <c r="BQ12" i="63"/>
  <c r="BP12" i="63"/>
  <c r="BN12" i="63"/>
  <c r="BD12" i="63"/>
  <c r="BJ12" i="63" s="1"/>
  <c r="BQ11" i="63"/>
  <c r="BP11" i="63"/>
  <c r="BO11" i="63"/>
  <c r="BD11" i="63"/>
  <c r="BM11" i="63" s="1"/>
  <c r="BN11" i="63" s="1"/>
  <c r="BD10" i="63"/>
  <c r="BD9" i="63"/>
  <c r="BG9" i="63" s="1"/>
  <c r="BM5" i="63"/>
  <c r="BM3" i="63"/>
  <c r="BL26" i="61"/>
  <c r="BK26" i="61"/>
  <c r="BI26" i="61"/>
  <c r="BH26" i="61"/>
  <c r="BF26" i="61"/>
  <c r="BE26" i="61"/>
  <c r="BC26" i="61"/>
  <c r="BB26" i="61"/>
  <c r="BA26" i="61"/>
  <c r="AZ26" i="61"/>
  <c r="AV26" i="61"/>
  <c r="AU26" i="61"/>
  <c r="AT26" i="61"/>
  <c r="AS26" i="61"/>
  <c r="AR26" i="61"/>
  <c r="AQ26" i="61"/>
  <c r="AP26" i="61"/>
  <c r="AO26" i="61"/>
  <c r="AN26" i="61"/>
  <c r="AM26" i="61"/>
  <c r="AL26" i="61"/>
  <c r="AK26" i="61"/>
  <c r="AJ26" i="61"/>
  <c r="AI26" i="61"/>
  <c r="AH26" i="61"/>
  <c r="AG26" i="61"/>
  <c r="AF26" i="61"/>
  <c r="AE26" i="61"/>
  <c r="AD26" i="61"/>
  <c r="AC26" i="61"/>
  <c r="AB26" i="61"/>
  <c r="AA26" i="61"/>
  <c r="Z26" i="61"/>
  <c r="Y26" i="61"/>
  <c r="BQ25" i="61"/>
  <c r="BP25" i="61"/>
  <c r="BO25" i="61"/>
  <c r="BN25" i="61"/>
  <c r="BJ25" i="61"/>
  <c r="BG25" i="61"/>
  <c r="BD25" i="61"/>
  <c r="BM25" i="61" s="1"/>
  <c r="BQ24" i="61"/>
  <c r="BP24" i="61"/>
  <c r="BO24" i="61"/>
  <c r="BN24" i="61"/>
  <c r="BJ24" i="61"/>
  <c r="BG24" i="61"/>
  <c r="BD24" i="61"/>
  <c r="BM24" i="61" s="1"/>
  <c r="BQ23" i="61"/>
  <c r="BP23" i="61"/>
  <c r="BO23" i="61"/>
  <c r="BN23" i="61"/>
  <c r="BJ23" i="61"/>
  <c r="BG23" i="61"/>
  <c r="BD23" i="61"/>
  <c r="BM23" i="61" s="1"/>
  <c r="BQ22" i="61"/>
  <c r="BP22" i="61"/>
  <c r="BO22" i="61"/>
  <c r="BN22" i="61"/>
  <c r="BJ22" i="61"/>
  <c r="BG22" i="61"/>
  <c r="BD22" i="61"/>
  <c r="BM22" i="61" s="1"/>
  <c r="BQ21" i="61"/>
  <c r="BP21" i="61"/>
  <c r="BO21" i="61"/>
  <c r="BN21" i="61"/>
  <c r="BJ21" i="61"/>
  <c r="BG21" i="61"/>
  <c r="BD21" i="61"/>
  <c r="BM21" i="61" s="1"/>
  <c r="BQ20" i="61"/>
  <c r="BP20" i="61"/>
  <c r="BO20" i="61"/>
  <c r="BN20" i="61"/>
  <c r="BJ20" i="61"/>
  <c r="BG20" i="61"/>
  <c r="BD20" i="61"/>
  <c r="BM20" i="61" s="1"/>
  <c r="BQ19" i="61"/>
  <c r="BP19" i="61"/>
  <c r="BO19" i="61"/>
  <c r="BN19" i="61"/>
  <c r="BJ19" i="61"/>
  <c r="BG19" i="61"/>
  <c r="BD19" i="61"/>
  <c r="BM19" i="61" s="1"/>
  <c r="BQ18" i="61"/>
  <c r="BP18" i="61"/>
  <c r="BO18" i="61"/>
  <c r="BN18" i="61"/>
  <c r="BJ18" i="61"/>
  <c r="BG18" i="61"/>
  <c r="BD18" i="61"/>
  <c r="BM18" i="61" s="1"/>
  <c r="BQ17" i="61"/>
  <c r="BP17" i="61"/>
  <c r="BO17" i="61"/>
  <c r="BN17" i="61"/>
  <c r="BJ17" i="61"/>
  <c r="BG17" i="61"/>
  <c r="BD17" i="61"/>
  <c r="BM17" i="61" s="1"/>
  <c r="BQ16" i="61"/>
  <c r="BP16" i="61"/>
  <c r="BO16" i="61"/>
  <c r="BN16" i="61"/>
  <c r="BJ16" i="61"/>
  <c r="BG16" i="61"/>
  <c r="BD16" i="61"/>
  <c r="BM16" i="61" s="1"/>
  <c r="BQ15" i="61"/>
  <c r="BP15" i="61"/>
  <c r="BO15" i="61"/>
  <c r="BN15" i="61"/>
  <c r="BJ15" i="61"/>
  <c r="BG15" i="61"/>
  <c r="BD15" i="61"/>
  <c r="BM15" i="61" s="1"/>
  <c r="BQ14" i="61"/>
  <c r="BP14" i="61"/>
  <c r="BO14" i="61"/>
  <c r="BD14" i="61"/>
  <c r="BM14" i="61" s="1"/>
  <c r="BN14" i="61" s="1"/>
  <c r="BQ13" i="61"/>
  <c r="BP13" i="61"/>
  <c r="BN13" i="61"/>
  <c r="BM13" i="61"/>
  <c r="BO13" i="61" s="1"/>
  <c r="BQ12" i="61"/>
  <c r="BP12" i="61"/>
  <c r="BN12" i="61"/>
  <c r="BD12" i="61"/>
  <c r="BG12" i="61" s="1"/>
  <c r="BQ11" i="61"/>
  <c r="BP11" i="61"/>
  <c r="BO11" i="61"/>
  <c r="BD11" i="61"/>
  <c r="BM11" i="61" s="1"/>
  <c r="BN11" i="61" s="1"/>
  <c r="BD10" i="61"/>
  <c r="BG10" i="61" s="1"/>
  <c r="BD9" i="61"/>
  <c r="BM5" i="61"/>
  <c r="BM3" i="61"/>
  <c r="BJ13" i="63" l="1"/>
  <c r="BG12" i="63"/>
  <c r="BM12" i="63"/>
  <c r="BO12" i="63" s="1"/>
  <c r="BD26" i="63"/>
  <c r="BG11" i="63"/>
  <c r="BJ11" i="63"/>
  <c r="BJ9" i="63"/>
  <c r="BM9" i="63"/>
  <c r="BM10" i="63"/>
  <c r="BG10" i="63"/>
  <c r="BH28" i="63"/>
  <c r="BK28" i="63" s="1"/>
  <c r="BM13" i="63"/>
  <c r="BO13" i="63" s="1"/>
  <c r="BJ10" i="63"/>
  <c r="BG14" i="63"/>
  <c r="BJ14" i="63"/>
  <c r="BJ12" i="61"/>
  <c r="BM12" i="61"/>
  <c r="BO12" i="61" s="1"/>
  <c r="BH29" i="61" s="1"/>
  <c r="BK29" i="61" s="1"/>
  <c r="BM9" i="61"/>
  <c r="BJ10" i="61"/>
  <c r="BM10" i="61"/>
  <c r="BH28" i="61"/>
  <c r="BK28" i="61" s="1"/>
  <c r="BD26" i="61"/>
  <c r="BJ9" i="61"/>
  <c r="BJ13" i="61"/>
  <c r="BG9" i="61"/>
  <c r="BG13" i="61"/>
  <c r="BG11" i="61"/>
  <c r="BG14" i="61"/>
  <c r="BJ11" i="61"/>
  <c r="BJ14" i="61"/>
  <c r="BH30" i="63" l="1"/>
  <c r="BK30" i="63" s="1"/>
  <c r="BG26" i="63"/>
  <c r="BH29" i="63"/>
  <c r="BK29" i="63" s="1"/>
  <c r="BH30" i="61"/>
  <c r="BK30" i="61" s="1"/>
  <c r="BG26" i="6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G3" authorId="0" shapeId="0" xr:uid="{9B80ACE3-CC57-4B1C-8888-DF2D9D6455E6}">
      <text>
        <r>
          <rPr>
            <b/>
            <sz val="9"/>
            <rFont val="ＭＳ Ｐゴシック"/>
            <family val="3"/>
            <charset val="128"/>
          </rPr>
          <t>必ず入力してください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G3" authorId="0" shapeId="0" xr:uid="{3EE4345F-C90A-45D7-AFE5-596E381E622A}">
      <text>
        <r>
          <rPr>
            <b/>
            <sz val="9"/>
            <rFont val="ＭＳ Ｐゴシック"/>
            <family val="3"/>
            <charset val="128"/>
          </rPr>
          <t>必ず入力してください</t>
        </r>
      </text>
    </comment>
  </commentList>
</comments>
</file>

<file path=xl/sharedStrings.xml><?xml version="1.0" encoding="utf-8"?>
<sst xmlns="http://schemas.openxmlformats.org/spreadsheetml/2006/main" count="225" uniqueCount="77">
  <si>
    <t>職種</t>
    <rPh sb="0" eb="2">
      <t>ショクシュ</t>
    </rPh>
    <phoneticPr fontId="2"/>
  </si>
  <si>
    <t>勤務形態</t>
    <rPh sb="0" eb="2">
      <t>キンム</t>
    </rPh>
    <rPh sb="2" eb="4">
      <t>ケイタイ</t>
    </rPh>
    <phoneticPr fontId="2"/>
  </si>
  <si>
    <t>氏名</t>
    <rPh sb="0" eb="2">
      <t>シメイ</t>
    </rPh>
    <phoneticPr fontId="2"/>
  </si>
  <si>
    <t>合計</t>
    <rPh sb="0" eb="2">
      <t>ゴウケイ</t>
    </rPh>
    <phoneticPr fontId="2"/>
  </si>
  <si>
    <t>勤務換算後の人数</t>
    <rPh sb="0" eb="2">
      <t>キンム</t>
    </rPh>
    <rPh sb="2" eb="4">
      <t>カンサン</t>
    </rPh>
    <rPh sb="4" eb="5">
      <t>ゴ</t>
    </rPh>
    <rPh sb="6" eb="8">
      <t>ニンズウ</t>
    </rPh>
    <phoneticPr fontId="2"/>
  </si>
  <si>
    <t>週平均の勤務時間</t>
    <rPh sb="0" eb="1">
      <t>シュウ</t>
    </rPh>
    <rPh sb="1" eb="3">
      <t>ヘイキン</t>
    </rPh>
    <rPh sb="4" eb="6">
      <t>キンム</t>
    </rPh>
    <rPh sb="6" eb="8">
      <t>ジカン</t>
    </rPh>
    <phoneticPr fontId="2"/>
  </si>
  <si>
    <t>管理者</t>
    <rPh sb="0" eb="3">
      <t>カンリシャ</t>
    </rPh>
    <phoneticPr fontId="2"/>
  </si>
  <si>
    <t>事業所名</t>
    <rPh sb="0" eb="3">
      <t>ジギョウショ</t>
    </rPh>
    <rPh sb="3" eb="4">
      <t>メイ</t>
    </rPh>
    <phoneticPr fontId="2"/>
  </si>
  <si>
    <t>常勤従業者勤務時間数（1週間）</t>
    <rPh sb="0" eb="2">
      <t>ジョウキン</t>
    </rPh>
    <rPh sb="2" eb="5">
      <t>ジュウギョウシャ</t>
    </rPh>
    <rPh sb="5" eb="7">
      <t>キンム</t>
    </rPh>
    <rPh sb="7" eb="9">
      <t>ジカン</t>
    </rPh>
    <rPh sb="9" eb="10">
      <t>スウ</t>
    </rPh>
    <rPh sb="12" eb="14">
      <t>シュウカン</t>
    </rPh>
    <phoneticPr fontId="2"/>
  </si>
  <si>
    <t>―</t>
    <phoneticPr fontId="2"/>
  </si>
  <si>
    <t>事業所番号</t>
    <rPh sb="0" eb="3">
      <t>ジギョウショ</t>
    </rPh>
    <rPh sb="3" eb="5">
      <t>バンゴウ</t>
    </rPh>
    <phoneticPr fontId="2"/>
  </si>
  <si>
    <t>常勤・専従</t>
    <rPh sb="0" eb="2">
      <t>ジョウキン</t>
    </rPh>
    <rPh sb="3" eb="5">
      <t>センジュウ</t>
    </rPh>
    <phoneticPr fontId="2"/>
  </si>
  <si>
    <t>常勤・兼務</t>
    <rPh sb="0" eb="2">
      <t>ジョウキン</t>
    </rPh>
    <rPh sb="3" eb="5">
      <t>ケンム</t>
    </rPh>
    <phoneticPr fontId="2"/>
  </si>
  <si>
    <t>非常勤・専従</t>
    <rPh sb="0" eb="3">
      <t>ヒジョウキン</t>
    </rPh>
    <rPh sb="4" eb="6">
      <t>センジュウ</t>
    </rPh>
    <phoneticPr fontId="2"/>
  </si>
  <si>
    <t>非常勤・兼務</t>
    <rPh sb="0" eb="3">
      <t>ヒジョウキン</t>
    </rPh>
    <rPh sb="4" eb="6">
      <t>ケンム</t>
    </rPh>
    <phoneticPr fontId="2"/>
  </si>
  <si>
    <r>
      <t>１）『常勤』：当該事業所に週40時間（法人で別に定めがある場合は32時間以上)勤務</t>
    </r>
    <r>
      <rPr>
        <sz val="6"/>
        <rFont val="HGSｺﾞｼｯｸM"/>
        <family val="3"/>
        <charset val="128"/>
      </rPr>
      <t>※</t>
    </r>
    <r>
      <rPr>
        <sz val="10"/>
        <rFont val="HGSｺﾞｼｯｸM"/>
        <family val="3"/>
        <charset val="128"/>
      </rPr>
      <t>をしている場合</t>
    </r>
    <rPh sb="3" eb="5">
      <t>ジョウキン</t>
    </rPh>
    <rPh sb="7" eb="9">
      <t>トウガイ</t>
    </rPh>
    <rPh sb="9" eb="11">
      <t>ジギョウ</t>
    </rPh>
    <rPh sb="11" eb="12">
      <t>ショ</t>
    </rPh>
    <rPh sb="13" eb="14">
      <t>シュウ</t>
    </rPh>
    <rPh sb="16" eb="18">
      <t>ジカン</t>
    </rPh>
    <rPh sb="19" eb="21">
      <t>ホウジン</t>
    </rPh>
    <rPh sb="22" eb="23">
      <t>ベツ</t>
    </rPh>
    <rPh sb="24" eb="25">
      <t>サダ</t>
    </rPh>
    <rPh sb="29" eb="31">
      <t>バアイ</t>
    </rPh>
    <rPh sb="34" eb="38">
      <t>ジカンイジョウ</t>
    </rPh>
    <rPh sb="39" eb="41">
      <t>キンム</t>
    </rPh>
    <rPh sb="47" eb="49">
      <t>バアイ</t>
    </rPh>
    <phoneticPr fontId="2"/>
  </si>
  <si>
    <t>２）『非常勤』：『常勤』に該当しない場合</t>
    <rPh sb="3" eb="6">
      <t>ヒジョウキン</t>
    </rPh>
    <rPh sb="9" eb="11">
      <t>ジョウキン</t>
    </rPh>
    <rPh sb="13" eb="15">
      <t>ガイトウ</t>
    </rPh>
    <rPh sb="18" eb="20">
      <t>バアイ</t>
    </rPh>
    <phoneticPr fontId="2"/>
  </si>
  <si>
    <r>
      <t>※多機能型事業所又は障害者支援施設等の併設する別事業所の業務を兼務する場合は、その勤務時間も含む（</t>
    </r>
    <r>
      <rPr>
        <sz val="10"/>
        <color indexed="30"/>
        <rFont val="HGSｺﾞｼｯｸM"/>
        <family val="3"/>
        <charset val="128"/>
      </rPr>
      <t>法人本部及び併設していない他事業所の業務は含みません</t>
    </r>
    <r>
      <rPr>
        <sz val="10"/>
        <rFont val="HGSｺﾞｼｯｸM"/>
        <family val="3"/>
        <charset val="128"/>
      </rPr>
      <t>）</t>
    </r>
    <rPh sb="1" eb="5">
      <t>タキノウガタ</t>
    </rPh>
    <rPh sb="5" eb="7">
      <t>ジギョウ</t>
    </rPh>
    <rPh sb="7" eb="8">
      <t>ショ</t>
    </rPh>
    <rPh sb="8" eb="9">
      <t>マタ</t>
    </rPh>
    <rPh sb="10" eb="13">
      <t>ショウガイシャ</t>
    </rPh>
    <rPh sb="13" eb="15">
      <t>シエン</t>
    </rPh>
    <rPh sb="15" eb="17">
      <t>シセツ</t>
    </rPh>
    <rPh sb="17" eb="18">
      <t>トウ</t>
    </rPh>
    <rPh sb="19" eb="21">
      <t>ヘイセツ</t>
    </rPh>
    <rPh sb="23" eb="24">
      <t>ベツ</t>
    </rPh>
    <rPh sb="24" eb="26">
      <t>ジギョウ</t>
    </rPh>
    <rPh sb="26" eb="27">
      <t>ショ</t>
    </rPh>
    <rPh sb="28" eb="30">
      <t>ギョウム</t>
    </rPh>
    <rPh sb="31" eb="33">
      <t>ケンム</t>
    </rPh>
    <rPh sb="35" eb="37">
      <t>バアイ</t>
    </rPh>
    <rPh sb="41" eb="43">
      <t>キンム</t>
    </rPh>
    <rPh sb="43" eb="45">
      <t>ジカン</t>
    </rPh>
    <rPh sb="46" eb="47">
      <t>フク</t>
    </rPh>
    <rPh sb="49" eb="51">
      <t>ホウジン</t>
    </rPh>
    <rPh sb="51" eb="53">
      <t>ホンブ</t>
    </rPh>
    <rPh sb="53" eb="54">
      <t>オヨ</t>
    </rPh>
    <rPh sb="55" eb="57">
      <t>ヘイセツ</t>
    </rPh>
    <rPh sb="62" eb="66">
      <t>タジギョウショ</t>
    </rPh>
    <rPh sb="67" eb="69">
      <t>ギョウム</t>
    </rPh>
    <rPh sb="70" eb="71">
      <t>フク</t>
    </rPh>
    <phoneticPr fontId="2"/>
  </si>
  <si>
    <t>３）『専従』：当該事業所において、専らその業務に従事している場合</t>
    <rPh sb="3" eb="5">
      <t>センジュウ</t>
    </rPh>
    <rPh sb="7" eb="9">
      <t>トウガイ</t>
    </rPh>
    <rPh sb="9" eb="12">
      <t>ジギョウショ</t>
    </rPh>
    <rPh sb="17" eb="18">
      <t>モッパ</t>
    </rPh>
    <rPh sb="21" eb="23">
      <t>ギョウム</t>
    </rPh>
    <rPh sb="24" eb="26">
      <t>ジュウジ</t>
    </rPh>
    <rPh sb="30" eb="32">
      <t>バアイ</t>
    </rPh>
    <phoneticPr fontId="2"/>
  </si>
  <si>
    <t>４）『兼務』：当該事業所において、他の業務を兼ねている場合（例：管理者＋サービス提供責任者、サービス提供責任者＋従業者（ヘルパー））</t>
    <rPh sb="3" eb="5">
      <t>ケンム</t>
    </rPh>
    <rPh sb="7" eb="9">
      <t>トウガイ</t>
    </rPh>
    <rPh sb="9" eb="12">
      <t>ジギョウショ</t>
    </rPh>
    <rPh sb="17" eb="18">
      <t>タ</t>
    </rPh>
    <rPh sb="19" eb="21">
      <t>ギョウム</t>
    </rPh>
    <rPh sb="22" eb="23">
      <t>カ</t>
    </rPh>
    <rPh sb="27" eb="29">
      <t>バアイ</t>
    </rPh>
    <rPh sb="30" eb="31">
      <t>レイ</t>
    </rPh>
    <rPh sb="32" eb="35">
      <t>カンリシャ</t>
    </rPh>
    <rPh sb="40" eb="42">
      <t>テイキョウ</t>
    </rPh>
    <rPh sb="42" eb="45">
      <t>セキニンシャ</t>
    </rPh>
    <rPh sb="50" eb="52">
      <t>テイキョウ</t>
    </rPh>
    <rPh sb="52" eb="55">
      <t>セキニンシャ</t>
    </rPh>
    <rPh sb="56" eb="59">
      <t>ジュウギョウシャ</t>
    </rPh>
    <phoneticPr fontId="2"/>
  </si>
  <si>
    <r>
      <t>※</t>
    </r>
    <r>
      <rPr>
        <sz val="10"/>
        <color indexed="30"/>
        <rFont val="HGSｺﾞｼｯｸM"/>
        <family val="3"/>
        <charset val="128"/>
      </rPr>
      <t>『兼務』の場合、職種別に業務時間を記入してください。</t>
    </r>
    <rPh sb="2" eb="4">
      <t>ケンム</t>
    </rPh>
    <rPh sb="6" eb="8">
      <t>バアイ</t>
    </rPh>
    <rPh sb="9" eb="12">
      <t>ショクシュベツ</t>
    </rPh>
    <rPh sb="13" eb="15">
      <t>ギョウム</t>
    </rPh>
    <rPh sb="15" eb="17">
      <t>ジカン</t>
    </rPh>
    <rPh sb="18" eb="20">
      <t>キニュウ</t>
    </rPh>
    <phoneticPr fontId="2"/>
  </si>
  <si>
    <t>色のついたセルに記入してください（黄色のセルを除く）。</t>
    <rPh sb="0" eb="1">
      <t>イロ</t>
    </rPh>
    <rPh sb="8" eb="10">
      <t>キニュウ</t>
    </rPh>
    <rPh sb="17" eb="19">
      <t>キイロ</t>
    </rPh>
    <rPh sb="23" eb="24">
      <t>ノゾ</t>
    </rPh>
    <phoneticPr fontId="2"/>
  </si>
  <si>
    <t>月時間数</t>
    <rPh sb="0" eb="1">
      <t>ツキ</t>
    </rPh>
    <rPh sb="1" eb="4">
      <t>ジカンスウ</t>
    </rPh>
    <phoneticPr fontId="2"/>
  </si>
  <si>
    <t>常勤換算後
（切捨なし）</t>
    <rPh sb="0" eb="2">
      <t>ジョウキン</t>
    </rPh>
    <rPh sb="2" eb="4">
      <t>カンサン</t>
    </rPh>
    <rPh sb="4" eb="5">
      <t>ゴ</t>
    </rPh>
    <rPh sb="7" eb="9">
      <t>キリス</t>
    </rPh>
    <phoneticPr fontId="2"/>
  </si>
  <si>
    <t>月</t>
    <rPh sb="0" eb="1">
      <t>ゲツ</t>
    </rPh>
    <phoneticPr fontId="2"/>
  </si>
  <si>
    <t>サービス管理責任者</t>
    <rPh sb="4" eb="6">
      <t>カンリ</t>
    </rPh>
    <rPh sb="6" eb="8">
      <t>セキニン</t>
    </rPh>
    <rPh sb="8" eb="9">
      <t>シャ</t>
    </rPh>
    <phoneticPr fontId="2"/>
  </si>
  <si>
    <t>サービス管理責任者</t>
    <rPh sb="4" eb="6">
      <t>カンリ</t>
    </rPh>
    <rPh sb="6" eb="9">
      <t>セキニンシャ</t>
    </rPh>
    <phoneticPr fontId="2"/>
  </si>
  <si>
    <t>前年度利用者数</t>
    <rPh sb="0" eb="3">
      <t>ゼンネンド</t>
    </rPh>
    <rPh sb="3" eb="5">
      <t>リヨウ</t>
    </rPh>
    <rPh sb="5" eb="6">
      <t>シャ</t>
    </rPh>
    <rPh sb="6" eb="7">
      <t>スウ</t>
    </rPh>
    <phoneticPr fontId="2"/>
  </si>
  <si>
    <t>生活支援員</t>
    <rPh sb="0" eb="2">
      <t>セイカツ</t>
    </rPh>
    <rPh sb="2" eb="4">
      <t>シエン</t>
    </rPh>
    <rPh sb="4" eb="5">
      <t>イン</t>
    </rPh>
    <phoneticPr fontId="2"/>
  </si>
  <si>
    <t>生活支援員(常勤)</t>
    <rPh sb="0" eb="2">
      <t>セイカツ</t>
    </rPh>
    <rPh sb="2" eb="4">
      <t>シエン</t>
    </rPh>
    <rPh sb="4" eb="5">
      <t>イン</t>
    </rPh>
    <rPh sb="6" eb="8">
      <t>ジョウキン</t>
    </rPh>
    <phoneticPr fontId="2"/>
  </si>
  <si>
    <t>開所時間</t>
    <rPh sb="0" eb="2">
      <t>カイショ</t>
    </rPh>
    <rPh sb="2" eb="4">
      <t>ジカン</t>
    </rPh>
    <phoneticPr fontId="2"/>
  </si>
  <si>
    <t>水</t>
    <rPh sb="0" eb="1">
      <t>スイ</t>
    </rPh>
    <phoneticPr fontId="2"/>
  </si>
  <si>
    <t>短期入所併設</t>
    <rPh sb="0" eb="2">
      <t>タンキ</t>
    </rPh>
    <rPh sb="2" eb="4">
      <t>ニュウショ</t>
    </rPh>
    <rPh sb="4" eb="6">
      <t>ヘイセツ</t>
    </rPh>
    <phoneticPr fontId="2"/>
  </si>
  <si>
    <t>あり</t>
    <phoneticPr fontId="2"/>
  </si>
  <si>
    <t>なし</t>
    <phoneticPr fontId="2"/>
  </si>
  <si>
    <t>注１　「前年度利用者数」は、前年度の平均利用者数となります。なお、新規事業所の場合、定員又は定員×0.9としてください。</t>
    <rPh sb="0" eb="1">
      <t>チュウ</t>
    </rPh>
    <rPh sb="4" eb="7">
      <t>ゼンネンド</t>
    </rPh>
    <rPh sb="7" eb="9">
      <t>リヨウ</t>
    </rPh>
    <rPh sb="9" eb="10">
      <t>シャ</t>
    </rPh>
    <rPh sb="10" eb="11">
      <t>スウ</t>
    </rPh>
    <rPh sb="14" eb="17">
      <t>ゼンネンド</t>
    </rPh>
    <rPh sb="18" eb="20">
      <t>ヘイキン</t>
    </rPh>
    <rPh sb="20" eb="22">
      <t>リヨウ</t>
    </rPh>
    <rPh sb="22" eb="23">
      <t>シャ</t>
    </rPh>
    <rPh sb="23" eb="24">
      <t>スウ</t>
    </rPh>
    <rPh sb="33" eb="35">
      <t>シンキ</t>
    </rPh>
    <rPh sb="35" eb="37">
      <t>ジギョウ</t>
    </rPh>
    <rPh sb="37" eb="38">
      <t>ショ</t>
    </rPh>
    <rPh sb="39" eb="41">
      <t>バアイ</t>
    </rPh>
    <rPh sb="42" eb="44">
      <t>テイイン</t>
    </rPh>
    <rPh sb="44" eb="45">
      <t>マタ</t>
    </rPh>
    <rPh sb="46" eb="48">
      <t>テイイン</t>
    </rPh>
    <phoneticPr fontId="2"/>
  </si>
  <si>
    <t>なし</t>
  </si>
  <si>
    <t>職業指導員</t>
    <rPh sb="0" eb="2">
      <t>ショクギョウ</t>
    </rPh>
    <rPh sb="2" eb="5">
      <t>シドウイン</t>
    </rPh>
    <phoneticPr fontId="2"/>
  </si>
  <si>
    <t>職業指導員(常勤)</t>
    <rPh sb="0" eb="2">
      <t>ショクギョウ</t>
    </rPh>
    <rPh sb="2" eb="5">
      <t>シドウイン</t>
    </rPh>
    <rPh sb="6" eb="8">
      <t>ジョウキン</t>
    </rPh>
    <phoneticPr fontId="2"/>
  </si>
  <si>
    <t>職業指導員+生活支援員</t>
    <rPh sb="0" eb="2">
      <t>ショクギョウ</t>
    </rPh>
    <rPh sb="2" eb="5">
      <t>シドウイン</t>
    </rPh>
    <rPh sb="6" eb="8">
      <t>セイカツ</t>
    </rPh>
    <rPh sb="8" eb="10">
      <t>シエン</t>
    </rPh>
    <rPh sb="10" eb="11">
      <t>イン</t>
    </rPh>
    <phoneticPr fontId="2"/>
  </si>
  <si>
    <t>職業指導員</t>
    <rPh sb="0" eb="2">
      <t>ショクギョウ</t>
    </rPh>
    <rPh sb="2" eb="4">
      <t>シドウ</t>
    </rPh>
    <rPh sb="4" eb="5">
      <t>イン</t>
    </rPh>
    <phoneticPr fontId="2"/>
  </si>
  <si>
    <t>注２　「短期入所併設」が『あり』の場合、短期入所定員を含めた職員配置としてください</t>
    <rPh sb="0" eb="1">
      <t>チュウ</t>
    </rPh>
    <rPh sb="4" eb="6">
      <t>タンキ</t>
    </rPh>
    <rPh sb="6" eb="8">
      <t>ニュウショ</t>
    </rPh>
    <rPh sb="8" eb="10">
      <t>ヘイセツ</t>
    </rPh>
    <rPh sb="17" eb="19">
      <t>バアイ</t>
    </rPh>
    <rPh sb="20" eb="22">
      <t>タンキ</t>
    </rPh>
    <rPh sb="22" eb="24">
      <t>ニュウショ</t>
    </rPh>
    <rPh sb="24" eb="26">
      <t>テイイン</t>
    </rPh>
    <rPh sb="27" eb="28">
      <t>フク</t>
    </rPh>
    <rPh sb="30" eb="32">
      <t>ショクイン</t>
    </rPh>
    <rPh sb="32" eb="34">
      <t>ハイチ</t>
    </rPh>
    <phoneticPr fontId="2"/>
  </si>
  <si>
    <t>注３　「日にち」欄の下の空欄には、当該月の曜日を記入してください(祝日は平日とみなしてください）。</t>
    <rPh sb="0" eb="1">
      <t>チュウ</t>
    </rPh>
    <rPh sb="4" eb="5">
      <t>ヒ</t>
    </rPh>
    <rPh sb="8" eb="9">
      <t>ラン</t>
    </rPh>
    <rPh sb="10" eb="11">
      <t>シタ</t>
    </rPh>
    <rPh sb="12" eb="14">
      <t>クウラン</t>
    </rPh>
    <rPh sb="17" eb="19">
      <t>トウガイ</t>
    </rPh>
    <rPh sb="19" eb="20">
      <t>ツキ</t>
    </rPh>
    <rPh sb="21" eb="23">
      <t>ヨウビ</t>
    </rPh>
    <rPh sb="24" eb="26">
      <t>キニュウ</t>
    </rPh>
    <rPh sb="33" eb="35">
      <t>シュクジツ</t>
    </rPh>
    <rPh sb="36" eb="38">
      <t>ヘイジツ</t>
    </rPh>
    <phoneticPr fontId="2"/>
  </si>
  <si>
    <t>注４　行数が足りない場合は、必要に応じて行を追加して記入してください。</t>
    <rPh sb="0" eb="1">
      <t>チュウ</t>
    </rPh>
    <rPh sb="3" eb="4">
      <t>ギョウ</t>
    </rPh>
    <rPh sb="4" eb="5">
      <t>スウ</t>
    </rPh>
    <rPh sb="6" eb="7">
      <t>タ</t>
    </rPh>
    <rPh sb="10" eb="12">
      <t>バアイ</t>
    </rPh>
    <rPh sb="14" eb="16">
      <t>ヒツヨウ</t>
    </rPh>
    <rPh sb="17" eb="18">
      <t>オウ</t>
    </rPh>
    <rPh sb="20" eb="21">
      <t>ギョウ</t>
    </rPh>
    <rPh sb="22" eb="24">
      <t>ツイカ</t>
    </rPh>
    <rPh sb="26" eb="28">
      <t>キニュウ</t>
    </rPh>
    <phoneticPr fontId="2"/>
  </si>
  <si>
    <t>注５　「勤務形態」欄は、常勤・専従、常勤・兼務、非常勤・専従、非常勤・兼務のいずれかを選択してください。</t>
    <rPh sb="0" eb="1">
      <t>チュウ</t>
    </rPh>
    <phoneticPr fontId="2"/>
  </si>
  <si>
    <t>注６　「開所時間」は従業者が勤務する時間を記入してください。</t>
    <rPh sb="0" eb="1">
      <t>チュウ</t>
    </rPh>
    <rPh sb="4" eb="6">
      <t>カイショ</t>
    </rPh>
    <rPh sb="6" eb="8">
      <t>ジカン</t>
    </rPh>
    <rPh sb="10" eb="13">
      <t>ジュウギョウシャ</t>
    </rPh>
    <rPh sb="14" eb="16">
      <t>キンム</t>
    </rPh>
    <rPh sb="18" eb="20">
      <t>ジカン</t>
    </rPh>
    <rPh sb="21" eb="23">
      <t>キニュウ</t>
    </rPh>
    <phoneticPr fontId="2"/>
  </si>
  <si>
    <t>事業所分類</t>
    <rPh sb="0" eb="2">
      <t>ジギョウ</t>
    </rPh>
    <rPh sb="2" eb="3">
      <t>ショ</t>
    </rPh>
    <rPh sb="3" eb="5">
      <t>ブンルイ</t>
    </rPh>
    <phoneticPr fontId="2"/>
  </si>
  <si>
    <t>就労継続支援A型</t>
    <rPh sb="0" eb="2">
      <t>シュウロウ</t>
    </rPh>
    <rPh sb="2" eb="4">
      <t>ケイゾク</t>
    </rPh>
    <rPh sb="4" eb="6">
      <t>シエン</t>
    </rPh>
    <rPh sb="7" eb="8">
      <t>ガタ</t>
    </rPh>
    <phoneticPr fontId="2"/>
  </si>
  <si>
    <t>就労継続支援B型</t>
    <rPh sb="0" eb="2">
      <t>シュウロウ</t>
    </rPh>
    <rPh sb="2" eb="4">
      <t>ケイゾク</t>
    </rPh>
    <rPh sb="4" eb="6">
      <t>シエン</t>
    </rPh>
    <rPh sb="7" eb="8">
      <t>ガタ</t>
    </rPh>
    <phoneticPr fontId="2"/>
  </si>
  <si>
    <t>7.5：１</t>
  </si>
  <si>
    <t>7.5：１</t>
    <phoneticPr fontId="2"/>
  </si>
  <si>
    <t>10：１</t>
    <phoneticPr fontId="2"/>
  </si>
  <si>
    <t>職員割合</t>
    <rPh sb="0" eb="2">
      <t>ショクイン</t>
    </rPh>
    <rPh sb="2" eb="4">
      <t>ワリアイ</t>
    </rPh>
    <phoneticPr fontId="2"/>
  </si>
  <si>
    <t>参考資料４－９</t>
  </si>
  <si>
    <t>時間</t>
    <rPh sb="0" eb="2">
      <t>ジカン</t>
    </rPh>
    <phoneticPr fontId="2"/>
  </si>
  <si>
    <t>人員配置区分</t>
    <rPh sb="0" eb="2">
      <t>ジンイン</t>
    </rPh>
    <rPh sb="2" eb="4">
      <t>ハイチ</t>
    </rPh>
    <rPh sb="4" eb="6">
      <t>クブン</t>
    </rPh>
    <phoneticPr fontId="2"/>
  </si>
  <si>
    <t>就労継続支援Ｂ型事業所アシタハレルヤ</t>
    <rPh sb="0" eb="2">
      <t>シュウロウ</t>
    </rPh>
    <rPh sb="2" eb="4">
      <t>ケイゾク</t>
    </rPh>
    <rPh sb="4" eb="6">
      <t>シエン</t>
    </rPh>
    <rPh sb="7" eb="8">
      <t>ガタ</t>
    </rPh>
    <rPh sb="8" eb="11">
      <t>ジギョウショ</t>
    </rPh>
    <phoneticPr fontId="2"/>
  </si>
  <si>
    <t>月</t>
  </si>
  <si>
    <t>火</t>
  </si>
  <si>
    <t>水</t>
  </si>
  <si>
    <t>木</t>
  </si>
  <si>
    <t>土</t>
  </si>
  <si>
    <t>日</t>
  </si>
  <si>
    <t>0110302015</t>
    <phoneticPr fontId="2"/>
  </si>
  <si>
    <t>金</t>
  </si>
  <si>
    <t>松浦　鉄也</t>
    <rPh sb="0" eb="2">
      <t>マツウラ</t>
    </rPh>
    <rPh sb="3" eb="5">
      <t>テツヤ</t>
    </rPh>
    <phoneticPr fontId="2"/>
  </si>
  <si>
    <t>長田　愛理</t>
    <rPh sb="0" eb="2">
      <t>オサダ</t>
    </rPh>
    <rPh sb="3" eb="5">
      <t>アイリ</t>
    </rPh>
    <phoneticPr fontId="2"/>
  </si>
  <si>
    <t>田沢　美和</t>
    <rPh sb="0" eb="2">
      <t>タザワ</t>
    </rPh>
    <rPh sb="3" eb="4">
      <t>ビ</t>
    </rPh>
    <rPh sb="4" eb="5">
      <t>ワ</t>
    </rPh>
    <phoneticPr fontId="2"/>
  </si>
  <si>
    <t>4月</t>
    <rPh sb="1" eb="2">
      <t>ガツ</t>
    </rPh>
    <phoneticPr fontId="2"/>
  </si>
  <si>
    <t>年</t>
    <rPh sb="0" eb="1">
      <t>ネン</t>
    </rPh>
    <phoneticPr fontId="2"/>
  </si>
  <si>
    <t>令和</t>
    <rPh sb="0" eb="2">
      <t>レイワ</t>
    </rPh>
    <phoneticPr fontId="2"/>
  </si>
  <si>
    <t>志賀　香代子</t>
    <rPh sb="0" eb="2">
      <t>シガ</t>
    </rPh>
    <rPh sb="3" eb="6">
      <t>カヨコ</t>
    </rPh>
    <phoneticPr fontId="2"/>
  </si>
  <si>
    <t>従業者の勤務の体制及び勤務形態一覧表(就労継続支援）予定　</t>
    <rPh sb="0" eb="3">
      <t>ジュウギョウシャ</t>
    </rPh>
    <rPh sb="4" eb="6">
      <t>キンム</t>
    </rPh>
    <rPh sb="7" eb="9">
      <t>タイセイ</t>
    </rPh>
    <rPh sb="9" eb="10">
      <t>オヨ</t>
    </rPh>
    <rPh sb="11" eb="13">
      <t>キンム</t>
    </rPh>
    <rPh sb="13" eb="15">
      <t>ケイタイ</t>
    </rPh>
    <rPh sb="15" eb="18">
      <t>イチランヒョウ</t>
    </rPh>
    <rPh sb="19" eb="21">
      <t>シュウロウ</t>
    </rPh>
    <rPh sb="21" eb="23">
      <t>ケイゾク</t>
    </rPh>
    <rPh sb="23" eb="25">
      <t>シエン</t>
    </rPh>
    <rPh sb="26" eb="28">
      <t>ヨテイ</t>
    </rPh>
    <phoneticPr fontId="2"/>
  </si>
  <si>
    <t>従業者の勤務の体制及び勤務形態一覧表(就労継続支援）実績　</t>
    <rPh sb="0" eb="3">
      <t>ジュウギョウシャ</t>
    </rPh>
    <rPh sb="4" eb="6">
      <t>キンム</t>
    </rPh>
    <rPh sb="7" eb="9">
      <t>タイセイ</t>
    </rPh>
    <rPh sb="9" eb="10">
      <t>オヨ</t>
    </rPh>
    <rPh sb="11" eb="13">
      <t>キンム</t>
    </rPh>
    <rPh sb="13" eb="15">
      <t>ケイタイ</t>
    </rPh>
    <rPh sb="15" eb="18">
      <t>イチランヒョウ</t>
    </rPh>
    <rPh sb="19" eb="21">
      <t>シュウロウ</t>
    </rPh>
    <rPh sb="21" eb="23">
      <t>ケイゾク</t>
    </rPh>
    <rPh sb="23" eb="25">
      <t>シエン</t>
    </rPh>
    <rPh sb="26" eb="28">
      <t>ジッセキ</t>
    </rPh>
    <phoneticPr fontId="2"/>
  </si>
  <si>
    <t>杉田　愛菜穂</t>
    <rPh sb="0" eb="2">
      <t>スギタ</t>
    </rPh>
    <rPh sb="3" eb="4">
      <t>アイ</t>
    </rPh>
    <rPh sb="4" eb="6">
      <t>ナホ</t>
    </rPh>
    <phoneticPr fontId="2"/>
  </si>
  <si>
    <t>欠</t>
    <rPh sb="0" eb="1">
      <t>ケツ</t>
    </rPh>
    <phoneticPr fontId="2"/>
  </si>
  <si>
    <t>５月</t>
    <rPh sb="1" eb="2">
      <t>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</si>
</sst>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31" x14ac:knownFonts="1">
    <font>
      <sz val="11"/>
      <name val="ＭＳ Ｐゴシック"/>
      <family val="3"/>
      <charset val="128"/>
    </font>
    <font>
      <sz val="11"/>
      <name val="ＭＳ Ｐゴシック"/>
      <family val="3"/>
      <charset val="128"/>
    </font>
    <font>
      <sz val="6"/>
      <name val="ＭＳ Ｐゴシック"/>
      <family val="3"/>
      <charset val="128"/>
    </font>
    <font>
      <b/>
      <sz val="9"/>
      <name val="ＭＳ Ｐゴシック"/>
      <family val="3"/>
      <charset val="128"/>
    </font>
    <font>
      <b/>
      <sz val="16"/>
      <name val="HGSｺﾞｼｯｸM"/>
      <family val="3"/>
      <charset val="128"/>
    </font>
    <font>
      <sz val="12"/>
      <name val="HGSｺﾞｼｯｸM"/>
      <family val="3"/>
      <charset val="128"/>
    </font>
    <font>
      <sz val="11"/>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
      <sz val="6"/>
      <name val="HGSｺﾞｼｯｸM"/>
      <family val="3"/>
      <charset val="128"/>
    </font>
    <font>
      <sz val="10"/>
      <color indexed="30"/>
      <name val="HGSｺﾞｼｯｸM"/>
      <family val="3"/>
      <charset val="128"/>
    </font>
    <font>
      <sz val="10"/>
      <color indexed="10"/>
      <name val="HGSｺﾞｼｯｸM"/>
      <family val="3"/>
      <charset val="128"/>
    </font>
    <font>
      <sz val="7"/>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7">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indexed="13"/>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6" tint="0.79998168889431442"/>
        <bgColor indexed="64"/>
      </patternFill>
    </fill>
    <fill>
      <patternFill patternType="solid">
        <fgColor rgb="FFFFFF00"/>
        <bgColor indexed="64"/>
      </patternFill>
    </fill>
  </fills>
  <borders count="103">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thin">
        <color indexed="64"/>
      </right>
      <top/>
      <bottom style="medium">
        <color indexed="64"/>
      </bottom>
      <diagonal/>
    </border>
    <border>
      <left style="thin">
        <color indexed="64"/>
      </left>
      <right style="double">
        <color indexed="64"/>
      </right>
      <top style="double">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style="double">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style="thin">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indexed="64"/>
      </left>
      <right/>
      <top style="thin">
        <color indexed="64"/>
      </top>
      <bottom style="thin">
        <color indexed="64"/>
      </bottom>
      <diagonal/>
    </border>
    <border>
      <left style="medium">
        <color indexed="64"/>
      </left>
      <right/>
      <top style="thin">
        <color indexed="64"/>
      </top>
      <bottom style="thin">
        <color indexed="64"/>
      </bottom>
      <diagonal/>
    </border>
    <border>
      <left style="double">
        <color indexed="64"/>
      </left>
      <right/>
      <top style="medium">
        <color indexed="64"/>
      </top>
      <bottom style="double">
        <color indexed="64"/>
      </bottom>
      <diagonal/>
    </border>
    <border>
      <left style="double">
        <color indexed="64"/>
      </left>
      <right/>
      <top style="medium">
        <color indexed="64"/>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style="medium">
        <color indexed="64"/>
      </bottom>
      <diagonal/>
    </border>
    <border>
      <left/>
      <right style="double">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top style="double">
        <color indexed="64"/>
      </top>
      <bottom style="thin">
        <color indexed="64"/>
      </bottom>
      <diagonal/>
    </border>
    <border>
      <left style="double">
        <color indexed="64"/>
      </left>
      <right/>
      <top style="thin">
        <color indexed="64"/>
      </top>
      <bottom style="double">
        <color indexed="64"/>
      </bottom>
      <diagonal/>
    </border>
  </borders>
  <cellStyleXfs count="43">
    <xf numFmtId="0" fontId="0" fillId="0" borderId="0"/>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5" fillId="28" borderId="0" applyNumberFormat="0" applyBorder="0" applyAlignment="0" applyProtection="0">
      <alignment vertical="center"/>
    </xf>
    <xf numFmtId="0" fontId="15" fillId="29" borderId="0" applyNumberFormat="0" applyBorder="0" applyAlignment="0" applyProtection="0">
      <alignment vertical="center"/>
    </xf>
    <xf numFmtId="0" fontId="16" fillId="0" borderId="0" applyNumberFormat="0" applyFill="0" applyBorder="0" applyAlignment="0" applyProtection="0">
      <alignment vertical="center"/>
    </xf>
    <xf numFmtId="0" fontId="17" fillId="30" borderId="73" applyNumberFormat="0" applyAlignment="0" applyProtection="0">
      <alignment vertical="center"/>
    </xf>
    <xf numFmtId="0" fontId="18" fillId="31" borderId="0" applyNumberFormat="0" applyBorder="0" applyAlignment="0" applyProtection="0">
      <alignment vertical="center"/>
    </xf>
    <xf numFmtId="0" fontId="1" fillId="3" borderId="74" applyNumberFormat="0" applyFont="0" applyAlignment="0" applyProtection="0">
      <alignment vertical="center"/>
    </xf>
    <xf numFmtId="0" fontId="19" fillId="0" borderId="75" applyNumberFormat="0" applyFill="0" applyAlignment="0" applyProtection="0">
      <alignment vertical="center"/>
    </xf>
    <xf numFmtId="0" fontId="20" fillId="32" borderId="0" applyNumberFormat="0" applyBorder="0" applyAlignment="0" applyProtection="0">
      <alignment vertical="center"/>
    </xf>
    <xf numFmtId="0" fontId="21" fillId="33" borderId="76" applyNumberFormat="0" applyAlignment="0" applyProtection="0">
      <alignment vertical="center"/>
    </xf>
    <xf numFmtId="0" fontId="22" fillId="0" borderId="0" applyNumberFormat="0" applyFill="0" applyBorder="0" applyAlignment="0" applyProtection="0">
      <alignment vertical="center"/>
    </xf>
    <xf numFmtId="0" fontId="23" fillId="0" borderId="77" applyNumberFormat="0" applyFill="0" applyAlignment="0" applyProtection="0">
      <alignment vertical="center"/>
    </xf>
    <xf numFmtId="0" fontId="24" fillId="0" borderId="78" applyNumberFormat="0" applyFill="0" applyAlignment="0" applyProtection="0">
      <alignment vertical="center"/>
    </xf>
    <xf numFmtId="0" fontId="25" fillId="0" borderId="79" applyNumberFormat="0" applyFill="0" applyAlignment="0" applyProtection="0">
      <alignment vertical="center"/>
    </xf>
    <xf numFmtId="0" fontId="25" fillId="0" borderId="0" applyNumberFormat="0" applyFill="0" applyBorder="0" applyAlignment="0" applyProtection="0">
      <alignment vertical="center"/>
    </xf>
    <xf numFmtId="0" fontId="26" fillId="0" borderId="80" applyNumberFormat="0" applyFill="0" applyAlignment="0" applyProtection="0">
      <alignment vertical="center"/>
    </xf>
    <xf numFmtId="0" fontId="27" fillId="33" borderId="81" applyNumberFormat="0" applyAlignment="0" applyProtection="0">
      <alignment vertical="center"/>
    </xf>
    <xf numFmtId="0" fontId="28" fillId="0" borderId="0" applyNumberFormat="0" applyFill="0" applyBorder="0" applyAlignment="0" applyProtection="0">
      <alignment vertical="center"/>
    </xf>
    <xf numFmtId="0" fontId="29" fillId="2" borderId="76" applyNumberFormat="0" applyAlignment="0" applyProtection="0">
      <alignment vertical="center"/>
    </xf>
    <xf numFmtId="0" fontId="1" fillId="0" borderId="0">
      <alignment vertical="center"/>
    </xf>
    <xf numFmtId="0" fontId="30" fillId="34" borderId="0" applyNumberFormat="0" applyBorder="0" applyAlignment="0" applyProtection="0">
      <alignment vertical="center"/>
    </xf>
  </cellStyleXfs>
  <cellXfs count="208">
    <xf numFmtId="0" fontId="0" fillId="0" borderId="0" xfId="0"/>
    <xf numFmtId="0" fontId="5" fillId="0" borderId="0" xfId="41" applyFont="1">
      <alignment vertical="center"/>
    </xf>
    <xf numFmtId="0" fontId="6" fillId="0" borderId="0" xfId="41" applyFont="1" applyAlignment="1">
      <alignment horizontal="center" vertical="center"/>
    </xf>
    <xf numFmtId="0" fontId="6" fillId="0" borderId="0" xfId="41" applyFont="1">
      <alignment vertical="center"/>
    </xf>
    <xf numFmtId="0" fontId="6" fillId="0" borderId="2" xfId="41" applyFont="1" applyBorder="1" applyAlignment="1">
      <alignment horizontal="center" vertical="center" shrinkToFit="1"/>
    </xf>
    <xf numFmtId="0" fontId="6" fillId="0" borderId="9" xfId="41" applyFont="1" applyBorder="1" applyAlignment="1">
      <alignment vertical="center" shrinkToFit="1"/>
    </xf>
    <xf numFmtId="0" fontId="6" fillId="0" borderId="10" xfId="41" applyFont="1" applyBorder="1" applyAlignment="1">
      <alignment vertical="center" shrinkToFit="1"/>
    </xf>
    <xf numFmtId="0" fontId="6" fillId="0" borderId="12" xfId="41" applyFont="1" applyBorder="1" applyAlignment="1">
      <alignment vertical="center" shrinkToFit="1"/>
    </xf>
    <xf numFmtId="0" fontId="8" fillId="0" borderId="0" xfId="41" applyFont="1" applyAlignment="1">
      <alignment horizontal="left" vertical="center"/>
    </xf>
    <xf numFmtId="0" fontId="8" fillId="0" borderId="0" xfId="41" applyFont="1">
      <alignment vertical="center"/>
    </xf>
    <xf numFmtId="0" fontId="5" fillId="0" borderId="0" xfId="41" applyFont="1" applyAlignment="1">
      <alignment vertical="center" textRotation="255" shrinkToFit="1"/>
    </xf>
    <xf numFmtId="0" fontId="6" fillId="4" borderId="0" xfId="41" applyFont="1" applyFill="1" applyAlignment="1">
      <alignment horizontal="center" vertical="center"/>
    </xf>
    <xf numFmtId="0" fontId="12" fillId="0" borderId="0" xfId="41" applyFont="1" applyAlignment="1">
      <alignment horizontal="left" vertical="center"/>
    </xf>
    <xf numFmtId="0" fontId="6" fillId="0" borderId="0" xfId="41" applyFont="1" applyAlignment="1">
      <alignment horizontal="left" vertical="center"/>
    </xf>
    <xf numFmtId="0" fontId="5" fillId="0" borderId="0" xfId="41" applyFont="1" applyAlignment="1">
      <alignment vertical="center" shrinkToFit="1"/>
    </xf>
    <xf numFmtId="0" fontId="5" fillId="0" borderId="0" xfId="41" applyFont="1" applyAlignment="1">
      <alignment horizontal="center" vertical="center" shrinkToFit="1"/>
    </xf>
    <xf numFmtId="0" fontId="6" fillId="0" borderId="0" xfId="41" applyFont="1" applyAlignment="1">
      <alignment horizontal="center" vertical="center" shrinkToFit="1"/>
    </xf>
    <xf numFmtId="0" fontId="6" fillId="0" borderId="13" xfId="41" applyFont="1" applyBorder="1">
      <alignment vertical="center"/>
    </xf>
    <xf numFmtId="0" fontId="5" fillId="0" borderId="2" xfId="41" applyFont="1" applyBorder="1" applyAlignment="1">
      <alignment horizontal="center" vertical="center"/>
    </xf>
    <xf numFmtId="0" fontId="6" fillId="8" borderId="2" xfId="41" applyFont="1" applyFill="1" applyBorder="1" applyAlignment="1">
      <alignment horizontal="center" vertical="center" shrinkToFit="1"/>
    </xf>
    <xf numFmtId="0" fontId="6" fillId="8" borderId="17" xfId="41" applyFont="1" applyFill="1" applyBorder="1" applyAlignment="1">
      <alignment horizontal="center" vertical="center" shrinkToFit="1"/>
    </xf>
    <xf numFmtId="0" fontId="6" fillId="8" borderId="19" xfId="41" applyFont="1" applyFill="1" applyBorder="1" applyAlignment="1">
      <alignment horizontal="center" vertical="center" shrinkToFit="1"/>
    </xf>
    <xf numFmtId="0" fontId="6" fillId="8" borderId="21" xfId="41" applyFont="1" applyFill="1" applyBorder="1" applyAlignment="1">
      <alignment horizontal="center" vertical="center" shrinkToFit="1"/>
    </xf>
    <xf numFmtId="49" fontId="5" fillId="0" borderId="0" xfId="41" applyNumberFormat="1" applyFont="1" applyAlignment="1">
      <alignment horizontal="center" vertical="center" shrinkToFit="1"/>
    </xf>
    <xf numFmtId="0" fontId="6" fillId="0" borderId="0" xfId="41" applyFont="1" applyAlignment="1">
      <alignment vertical="center" shrinkToFit="1"/>
    </xf>
    <xf numFmtId="0" fontId="6" fillId="0" borderId="2" xfId="41" applyFont="1" applyBorder="1" applyAlignment="1">
      <alignment horizontal="right" vertical="center"/>
    </xf>
    <xf numFmtId="176" fontId="6" fillId="4" borderId="24" xfId="41" applyNumberFormat="1" applyFont="1" applyFill="1" applyBorder="1">
      <alignment vertical="center"/>
    </xf>
    <xf numFmtId="0" fontId="6" fillId="4" borderId="0" xfId="41" applyFont="1" applyFill="1">
      <alignment vertical="center"/>
    </xf>
    <xf numFmtId="0" fontId="6" fillId="4" borderId="0" xfId="41" applyFont="1" applyFill="1" applyAlignment="1">
      <alignment vertical="center" shrinkToFit="1"/>
    </xf>
    <xf numFmtId="176" fontId="6" fillId="4" borderId="0" xfId="41" applyNumberFormat="1" applyFont="1" applyFill="1">
      <alignment vertical="center"/>
    </xf>
    <xf numFmtId="0" fontId="6" fillId="0" borderId="13" xfId="41" applyFont="1" applyBorder="1" applyAlignment="1">
      <alignment horizontal="center" vertical="center" shrinkToFit="1"/>
    </xf>
    <xf numFmtId="0" fontId="6" fillId="4" borderId="0" xfId="41" applyFont="1" applyFill="1" applyAlignment="1">
      <alignment horizontal="left" vertical="center"/>
    </xf>
    <xf numFmtId="0" fontId="6" fillId="0" borderId="2" xfId="41" applyFont="1" applyBorder="1" applyAlignment="1">
      <alignment horizontal="center" vertical="center"/>
    </xf>
    <xf numFmtId="0" fontId="6" fillId="0" borderId="86" xfId="41" applyFont="1" applyBorder="1" applyAlignment="1">
      <alignment horizontal="center" vertical="center" shrinkToFit="1"/>
    </xf>
    <xf numFmtId="0" fontId="6" fillId="8" borderId="86" xfId="41" applyFont="1" applyFill="1" applyBorder="1" applyAlignment="1">
      <alignment horizontal="center" vertical="center" shrinkToFit="1"/>
    </xf>
    <xf numFmtId="0" fontId="6" fillId="8" borderId="87" xfId="41" applyFont="1" applyFill="1" applyBorder="1" applyAlignment="1">
      <alignment horizontal="center" vertical="center" shrinkToFit="1"/>
    </xf>
    <xf numFmtId="0" fontId="6" fillId="8" borderId="32" xfId="41" applyFont="1" applyFill="1" applyBorder="1" applyAlignment="1">
      <alignment horizontal="center" vertical="center" shrinkToFit="1"/>
    </xf>
    <xf numFmtId="0" fontId="6" fillId="8" borderId="90" xfId="41" applyFont="1" applyFill="1" applyBorder="1" applyAlignment="1">
      <alignment horizontal="center" vertical="center" shrinkToFit="1"/>
    </xf>
    <xf numFmtId="0" fontId="6" fillId="8" borderId="31" xfId="41" applyFont="1" applyFill="1" applyBorder="1" applyAlignment="1">
      <alignment horizontal="center" vertical="center" shrinkToFit="1"/>
    </xf>
    <xf numFmtId="0" fontId="6" fillId="35" borderId="2" xfId="41" applyFont="1" applyFill="1" applyBorder="1" applyAlignment="1">
      <alignment horizontal="center" vertical="center" shrinkToFit="1"/>
    </xf>
    <xf numFmtId="0" fontId="6" fillId="8" borderId="44" xfId="41" applyFont="1" applyFill="1" applyBorder="1" applyAlignment="1">
      <alignment horizontal="center" vertical="center" shrinkToFit="1"/>
    </xf>
    <xf numFmtId="0" fontId="6" fillId="8" borderId="13" xfId="41" applyFont="1" applyFill="1" applyBorder="1" applyAlignment="1">
      <alignment horizontal="center" vertical="center" shrinkToFit="1"/>
    </xf>
    <xf numFmtId="0" fontId="6" fillId="8" borderId="25" xfId="41" applyFont="1" applyFill="1" applyBorder="1" applyAlignment="1">
      <alignment horizontal="center" vertical="center" shrinkToFit="1"/>
    </xf>
    <xf numFmtId="0" fontId="6" fillId="35" borderId="25" xfId="41" applyFont="1" applyFill="1" applyBorder="1" applyAlignment="1">
      <alignment horizontal="center" vertical="center" shrinkToFit="1"/>
    </xf>
    <xf numFmtId="0" fontId="6" fillId="8" borderId="82" xfId="41" applyFont="1" applyFill="1" applyBorder="1" applyAlignment="1">
      <alignment horizontal="center" vertical="center" shrinkToFit="1"/>
    </xf>
    <xf numFmtId="0" fontId="6" fillId="36" borderId="44" xfId="41" applyFont="1" applyFill="1" applyBorder="1" applyAlignment="1">
      <alignment horizontal="center" vertical="center" shrinkToFit="1"/>
    </xf>
    <xf numFmtId="0" fontId="6" fillId="0" borderId="0" xfId="41" applyFont="1" applyAlignment="1"/>
    <xf numFmtId="176" fontId="6" fillId="0" borderId="1" xfId="41" applyNumberFormat="1" applyFont="1" applyBorder="1" applyAlignment="1">
      <alignment horizontal="center" vertical="center"/>
    </xf>
    <xf numFmtId="176" fontId="6" fillId="0" borderId="2" xfId="41" applyNumberFormat="1" applyFont="1" applyBorder="1" applyAlignment="1">
      <alignment horizontal="center" vertical="center"/>
    </xf>
    <xf numFmtId="176" fontId="6" fillId="0" borderId="3" xfId="41" applyNumberFormat="1" applyFont="1" applyBorder="1" applyAlignment="1">
      <alignment horizontal="center" vertical="center"/>
    </xf>
    <xf numFmtId="176" fontId="6" fillId="5" borderId="43" xfId="41" applyNumberFormat="1" applyFont="1" applyFill="1" applyBorder="1" applyAlignment="1">
      <alignment horizontal="center" vertical="center"/>
    </xf>
    <xf numFmtId="176" fontId="6" fillId="5" borderId="0" xfId="41" applyNumberFormat="1" applyFont="1" applyFill="1" applyAlignment="1">
      <alignment horizontal="center" vertical="center"/>
    </xf>
    <xf numFmtId="176" fontId="6" fillId="0" borderId="34" xfId="41" applyNumberFormat="1" applyFont="1" applyBorder="1" applyAlignment="1">
      <alignment horizontal="center" vertical="center" shrinkToFit="1"/>
    </xf>
    <xf numFmtId="176" fontId="6" fillId="0" borderId="35" xfId="41" applyNumberFormat="1" applyFont="1" applyBorder="1" applyAlignment="1">
      <alignment horizontal="center" vertical="center" shrinkToFit="1"/>
    </xf>
    <xf numFmtId="176" fontId="6" fillId="0" borderId="24" xfId="41" applyNumberFormat="1" applyFont="1" applyBorder="1" applyAlignment="1">
      <alignment horizontal="center" vertical="center" shrinkToFit="1"/>
    </xf>
    <xf numFmtId="176" fontId="6" fillId="0" borderId="11" xfId="41" applyNumberFormat="1" applyFont="1" applyBorder="1" applyAlignment="1">
      <alignment horizontal="center" vertical="center" shrinkToFit="1"/>
    </xf>
    <xf numFmtId="176" fontId="6" fillId="0" borderId="7" xfId="41" applyNumberFormat="1" applyFont="1" applyBorder="1" applyAlignment="1">
      <alignment horizontal="center" vertical="center"/>
    </xf>
    <xf numFmtId="176" fontId="6" fillId="0" borderId="8" xfId="41" applyNumberFormat="1" applyFont="1" applyBorder="1" applyAlignment="1">
      <alignment horizontal="center" vertical="center"/>
    </xf>
    <xf numFmtId="0" fontId="6" fillId="0" borderId="49" xfId="41" applyFont="1" applyBorder="1" applyAlignment="1">
      <alignment horizontal="center" vertical="center"/>
    </xf>
    <xf numFmtId="0" fontId="6" fillId="0" borderId="24" xfId="41" applyFont="1" applyBorder="1" applyAlignment="1">
      <alignment horizontal="center" vertical="center"/>
    </xf>
    <xf numFmtId="0" fontId="6" fillId="0" borderId="50" xfId="41" applyFont="1" applyBorder="1" applyAlignment="1">
      <alignment horizontal="center" vertical="center"/>
    </xf>
    <xf numFmtId="176" fontId="6" fillId="0" borderId="38" xfId="41" applyNumberFormat="1" applyFont="1" applyBorder="1" applyAlignment="1">
      <alignment horizontal="center" vertical="center"/>
    </xf>
    <xf numFmtId="176" fontId="6" fillId="0" borderId="39" xfId="41" applyNumberFormat="1" applyFont="1" applyBorder="1" applyAlignment="1">
      <alignment horizontal="center" vertical="center"/>
    </xf>
    <xf numFmtId="176" fontId="6" fillId="0" borderId="40" xfId="41" applyNumberFormat="1" applyFont="1" applyBorder="1" applyAlignment="1">
      <alignment horizontal="center" vertical="center"/>
    </xf>
    <xf numFmtId="176" fontId="6" fillId="0" borderId="51" xfId="41" applyNumberFormat="1" applyFont="1" applyBorder="1" applyAlignment="1">
      <alignment horizontal="center" vertical="center"/>
    </xf>
    <xf numFmtId="176" fontId="6" fillId="0" borderId="41" xfId="41" applyNumberFormat="1" applyFont="1" applyBorder="1" applyAlignment="1">
      <alignment horizontal="center" vertical="center"/>
    </xf>
    <xf numFmtId="176" fontId="6" fillId="0" borderId="52" xfId="41" applyNumberFormat="1" applyFont="1" applyBorder="1" applyAlignment="1">
      <alignment horizontal="center" vertical="center"/>
    </xf>
    <xf numFmtId="176" fontId="6" fillId="0" borderId="42" xfId="41" applyNumberFormat="1" applyFont="1" applyBorder="1" applyAlignment="1">
      <alignment horizontal="center" vertical="center"/>
    </xf>
    <xf numFmtId="176" fontId="6" fillId="5" borderId="26" xfId="41" applyNumberFormat="1" applyFont="1" applyFill="1" applyBorder="1" applyAlignment="1">
      <alignment horizontal="center" vertical="center"/>
    </xf>
    <xf numFmtId="176" fontId="6" fillId="5" borderId="27" xfId="41" applyNumberFormat="1" applyFont="1" applyFill="1" applyBorder="1" applyAlignment="1">
      <alignment horizontal="center" vertical="center"/>
    </xf>
    <xf numFmtId="176" fontId="6" fillId="0" borderId="53" xfId="41" applyNumberFormat="1" applyFont="1" applyBorder="1" applyAlignment="1">
      <alignment horizontal="right" vertical="center"/>
    </xf>
    <xf numFmtId="176" fontId="6" fillId="0" borderId="54" xfId="41" applyNumberFormat="1" applyFont="1" applyBorder="1" applyAlignment="1">
      <alignment horizontal="right" vertical="center"/>
    </xf>
    <xf numFmtId="176" fontId="6" fillId="0" borderId="55" xfId="41" applyNumberFormat="1" applyFont="1" applyBorder="1" applyAlignment="1">
      <alignment horizontal="right" vertical="center"/>
    </xf>
    <xf numFmtId="176" fontId="6" fillId="0" borderId="61" xfId="41" applyNumberFormat="1" applyFont="1" applyBorder="1" applyAlignment="1">
      <alignment horizontal="center" vertical="center"/>
    </xf>
    <xf numFmtId="176" fontId="6" fillId="0" borderId="54" xfId="41" applyNumberFormat="1" applyFont="1" applyBorder="1" applyAlignment="1">
      <alignment horizontal="center" vertical="center"/>
    </xf>
    <xf numFmtId="176" fontId="6" fillId="0" borderId="55" xfId="41" applyNumberFormat="1" applyFont="1" applyBorder="1" applyAlignment="1">
      <alignment horizontal="center" vertical="center"/>
    </xf>
    <xf numFmtId="176" fontId="6" fillId="0" borderId="62" xfId="41" applyNumberFormat="1" applyFont="1" applyBorder="1" applyAlignment="1">
      <alignment horizontal="center" vertical="center"/>
    </xf>
    <xf numFmtId="0" fontId="6" fillId="8" borderId="18" xfId="41" applyFont="1" applyFill="1" applyBorder="1" applyAlignment="1">
      <alignment horizontal="center" vertical="center" shrinkToFit="1"/>
    </xf>
    <xf numFmtId="0" fontId="6" fillId="8" borderId="19" xfId="41" applyFont="1" applyFill="1" applyBorder="1" applyAlignment="1">
      <alignment horizontal="center" vertical="center" shrinkToFit="1"/>
    </xf>
    <xf numFmtId="0" fontId="6" fillId="8" borderId="19" xfId="41" applyFont="1" applyFill="1" applyBorder="1" applyAlignment="1">
      <alignment horizontal="center" vertical="center"/>
    </xf>
    <xf numFmtId="0" fontId="6" fillId="8" borderId="20" xfId="41" applyFont="1" applyFill="1" applyBorder="1" applyAlignment="1">
      <alignment horizontal="center" vertical="center"/>
    </xf>
    <xf numFmtId="176" fontId="6" fillId="0" borderId="47" xfId="41" applyNumberFormat="1" applyFont="1" applyBorder="1" applyAlignment="1">
      <alignment horizontal="right" vertical="center" shrinkToFit="1"/>
    </xf>
    <xf numFmtId="176" fontId="6" fillId="0" borderId="48" xfId="41" applyNumberFormat="1" applyFont="1" applyBorder="1" applyAlignment="1">
      <alignment horizontal="right" vertical="center" shrinkToFit="1"/>
    </xf>
    <xf numFmtId="176" fontId="6" fillId="0" borderId="46" xfId="41" applyNumberFormat="1" applyFont="1" applyBorder="1" applyAlignment="1">
      <alignment horizontal="center" vertical="center"/>
    </xf>
    <xf numFmtId="176" fontId="6" fillId="0" borderId="47" xfId="41" applyNumberFormat="1" applyFont="1" applyBorder="1" applyAlignment="1">
      <alignment horizontal="center" vertical="center"/>
    </xf>
    <xf numFmtId="176" fontId="6" fillId="0" borderId="48" xfId="41" applyNumberFormat="1" applyFont="1" applyBorder="1" applyAlignment="1">
      <alignment horizontal="center" vertical="center"/>
    </xf>
    <xf numFmtId="176" fontId="6" fillId="0" borderId="63" xfId="41" applyNumberFormat="1" applyFont="1" applyBorder="1" applyAlignment="1">
      <alignment horizontal="center" vertical="center"/>
    </xf>
    <xf numFmtId="0" fontId="6" fillId="8" borderId="83" xfId="41" applyFont="1" applyFill="1" applyBorder="1" applyAlignment="1">
      <alignment horizontal="center" vertical="center" shrinkToFit="1"/>
    </xf>
    <xf numFmtId="0" fontId="6" fillId="8" borderId="44" xfId="41" applyFont="1" applyFill="1" applyBorder="1" applyAlignment="1">
      <alignment horizontal="center" vertical="center" shrinkToFit="1"/>
    </xf>
    <xf numFmtId="0" fontId="6" fillId="8" borderId="13" xfId="41" applyFont="1" applyFill="1" applyBorder="1" applyAlignment="1">
      <alignment horizontal="center" vertical="center" shrinkToFit="1"/>
    </xf>
    <xf numFmtId="0" fontId="6" fillId="8" borderId="25" xfId="41" applyFont="1" applyFill="1" applyBorder="1" applyAlignment="1">
      <alignment horizontal="center" vertical="center" shrinkToFit="1"/>
    </xf>
    <xf numFmtId="0" fontId="6" fillId="8" borderId="25" xfId="41" applyFont="1" applyFill="1" applyBorder="1" applyAlignment="1">
      <alignment horizontal="center" vertical="center"/>
    </xf>
    <xf numFmtId="0" fontId="6" fillId="8" borderId="44" xfId="41" applyFont="1" applyFill="1" applyBorder="1" applyAlignment="1">
      <alignment horizontal="center" vertical="center"/>
    </xf>
    <xf numFmtId="0" fontId="6" fillId="8" borderId="91" xfId="41" applyFont="1" applyFill="1" applyBorder="1" applyAlignment="1">
      <alignment horizontal="center" vertical="center"/>
    </xf>
    <xf numFmtId="176" fontId="6" fillId="0" borderId="82" xfId="41" applyNumberFormat="1" applyFont="1" applyBorder="1" applyAlignment="1">
      <alignment horizontal="right" vertical="center" shrinkToFit="1"/>
    </xf>
    <xf numFmtId="176" fontId="6" fillId="0" borderId="44" xfId="41" applyNumberFormat="1" applyFont="1" applyBorder="1" applyAlignment="1">
      <alignment horizontal="right" vertical="center" shrinkToFit="1"/>
    </xf>
    <xf numFmtId="176" fontId="6" fillId="0" borderId="13" xfId="41" applyNumberFormat="1" applyFont="1" applyBorder="1" applyAlignment="1">
      <alignment horizontal="right" vertical="center" shrinkToFit="1"/>
    </xf>
    <xf numFmtId="176" fontId="6" fillId="0" borderId="25" xfId="41" applyNumberFormat="1" applyFont="1" applyBorder="1" applyAlignment="1">
      <alignment horizontal="center" vertical="center"/>
    </xf>
    <xf numFmtId="176" fontId="6" fillId="0" borderId="44" xfId="41" applyNumberFormat="1" applyFont="1" applyBorder="1" applyAlignment="1">
      <alignment horizontal="center" vertical="center"/>
    </xf>
    <xf numFmtId="176" fontId="6" fillId="0" borderId="13" xfId="41" applyNumberFormat="1" applyFont="1" applyBorder="1" applyAlignment="1">
      <alignment horizontal="center" vertical="center"/>
    </xf>
    <xf numFmtId="176" fontId="6" fillId="0" borderId="56" xfId="41" applyNumberFormat="1" applyFont="1" applyBorder="1" applyAlignment="1">
      <alignment horizontal="center" vertical="center"/>
    </xf>
    <xf numFmtId="0" fontId="6" fillId="8" borderId="13" xfId="41" applyFont="1" applyFill="1" applyBorder="1" applyAlignment="1">
      <alignment horizontal="center" vertical="center"/>
    </xf>
    <xf numFmtId="0" fontId="6" fillId="8" borderId="1" xfId="41" applyFont="1" applyFill="1" applyBorder="1" applyAlignment="1">
      <alignment horizontal="center" vertical="center" shrinkToFit="1"/>
    </xf>
    <xf numFmtId="0" fontId="6" fillId="8" borderId="2" xfId="41" applyFont="1" applyFill="1" applyBorder="1" applyAlignment="1">
      <alignment horizontal="center" vertical="center" shrinkToFit="1"/>
    </xf>
    <xf numFmtId="0" fontId="9" fillId="8" borderId="2" xfId="41" applyFont="1" applyFill="1" applyBorder="1" applyAlignment="1">
      <alignment horizontal="center" vertical="center" shrinkToFit="1"/>
    </xf>
    <xf numFmtId="0" fontId="6" fillId="8" borderId="2" xfId="41" applyFont="1" applyFill="1" applyBorder="1" applyAlignment="1">
      <alignment horizontal="center" vertical="center"/>
    </xf>
    <xf numFmtId="0" fontId="6" fillId="8" borderId="3" xfId="41" applyFont="1" applyFill="1" applyBorder="1" applyAlignment="1">
      <alignment horizontal="center" vertical="center"/>
    </xf>
    <xf numFmtId="0" fontId="6" fillId="8" borderId="15" xfId="41" applyFont="1" applyFill="1" applyBorder="1" applyAlignment="1">
      <alignment horizontal="center" vertical="center" shrinkToFit="1"/>
    </xf>
    <xf numFmtId="0" fontId="6" fillId="8" borderId="16" xfId="41" applyFont="1" applyFill="1" applyBorder="1" applyAlignment="1">
      <alignment horizontal="center" vertical="center" shrinkToFit="1"/>
    </xf>
    <xf numFmtId="0" fontId="9" fillId="8" borderId="16" xfId="41" applyFont="1" applyFill="1" applyBorder="1" applyAlignment="1">
      <alignment horizontal="center" vertical="center" shrinkToFit="1"/>
    </xf>
    <xf numFmtId="176" fontId="6" fillId="0" borderId="57" xfId="41" applyNumberFormat="1" applyFont="1" applyBorder="1" applyAlignment="1">
      <alignment horizontal="right" vertical="center" shrinkToFit="1"/>
    </xf>
    <xf numFmtId="176" fontId="6" fillId="0" borderId="58" xfId="41" applyNumberFormat="1" applyFont="1" applyBorder="1" applyAlignment="1">
      <alignment horizontal="right" vertical="center" shrinkToFit="1"/>
    </xf>
    <xf numFmtId="176" fontId="6" fillId="0" borderId="59" xfId="41" applyNumberFormat="1" applyFont="1" applyBorder="1" applyAlignment="1">
      <alignment horizontal="center" vertical="center"/>
    </xf>
    <xf numFmtId="176" fontId="6" fillId="0" borderId="57" xfId="41" applyNumberFormat="1" applyFont="1" applyBorder="1" applyAlignment="1">
      <alignment horizontal="center" vertical="center"/>
    </xf>
    <xf numFmtId="176" fontId="6" fillId="0" borderId="58" xfId="41" applyNumberFormat="1" applyFont="1" applyBorder="1" applyAlignment="1">
      <alignment horizontal="center" vertical="center"/>
    </xf>
    <xf numFmtId="176" fontId="6" fillId="0" borderId="60" xfId="41" applyNumberFormat="1" applyFont="1" applyBorder="1" applyAlignment="1">
      <alignment horizontal="center" vertical="center"/>
    </xf>
    <xf numFmtId="0" fontId="9" fillId="0" borderId="72" xfId="41" applyFont="1" applyBorder="1" applyAlignment="1">
      <alignment horizontal="center" vertical="center" shrinkToFit="1"/>
    </xf>
    <xf numFmtId="0" fontId="9" fillId="0" borderId="68" xfId="41" applyFont="1" applyBorder="1" applyAlignment="1">
      <alignment horizontal="center" vertical="center" shrinkToFit="1"/>
    </xf>
    <xf numFmtId="0" fontId="9" fillId="0" borderId="69" xfId="41" applyFont="1" applyBorder="1" applyAlignment="1">
      <alignment horizontal="center" vertical="center" shrinkToFit="1"/>
    </xf>
    <xf numFmtId="0" fontId="9" fillId="8" borderId="14" xfId="41" applyFont="1" applyFill="1" applyBorder="1" applyAlignment="1">
      <alignment horizontal="center" vertical="center" shrinkToFit="1"/>
    </xf>
    <xf numFmtId="0" fontId="6" fillId="8" borderId="14" xfId="41" applyFont="1" applyFill="1" applyBorder="1" applyAlignment="1">
      <alignment horizontal="center" vertical="center"/>
    </xf>
    <xf numFmtId="176" fontId="6" fillId="0" borderId="68" xfId="41" applyNumberFormat="1" applyFont="1" applyBorder="1" applyAlignment="1">
      <alignment horizontal="right" vertical="center" shrinkToFit="1"/>
    </xf>
    <xf numFmtId="176" fontId="6" fillId="0" borderId="69" xfId="41" applyNumberFormat="1" applyFont="1" applyBorder="1" applyAlignment="1">
      <alignment horizontal="right" vertical="center" shrinkToFit="1"/>
    </xf>
    <xf numFmtId="176" fontId="6" fillId="0" borderId="67" xfId="41" applyNumberFormat="1" applyFont="1" applyBorder="1" applyAlignment="1">
      <alignment horizontal="center" vertical="center"/>
    </xf>
    <xf numFmtId="176" fontId="6" fillId="0" borderId="68" xfId="41" applyNumberFormat="1" applyFont="1" applyBorder="1" applyAlignment="1">
      <alignment horizontal="center" vertical="center"/>
    </xf>
    <xf numFmtId="176" fontId="6" fillId="0" borderId="69" xfId="41" applyNumberFormat="1" applyFont="1" applyBorder="1" applyAlignment="1">
      <alignment horizontal="center" vertical="center"/>
    </xf>
    <xf numFmtId="176" fontId="6" fillId="0" borderId="70" xfId="41" applyNumberFormat="1" applyFont="1" applyBorder="1" applyAlignment="1">
      <alignment horizontal="center" vertical="center"/>
    </xf>
    <xf numFmtId="0" fontId="8" fillId="0" borderId="41" xfId="41" applyFont="1" applyBorder="1" applyAlignment="1">
      <alignment horizontal="center" vertical="center" wrapText="1"/>
    </xf>
    <xf numFmtId="0" fontId="8" fillId="0" borderId="2" xfId="41" applyFont="1" applyBorder="1" applyAlignment="1">
      <alignment horizontal="center" vertical="center" wrapText="1"/>
    </xf>
    <xf numFmtId="0" fontId="8" fillId="0" borderId="5" xfId="41" applyFont="1" applyBorder="1" applyAlignment="1">
      <alignment horizontal="center" vertical="center" wrapText="1"/>
    </xf>
    <xf numFmtId="0" fontId="8" fillId="0" borderId="42" xfId="41" applyFont="1" applyBorder="1" applyAlignment="1">
      <alignment horizontal="center" vertical="center" wrapText="1"/>
    </xf>
    <xf numFmtId="0" fontId="8" fillId="0" borderId="3" xfId="41" applyFont="1" applyBorder="1" applyAlignment="1">
      <alignment horizontal="center" vertical="center" wrapText="1"/>
    </xf>
    <xf numFmtId="0" fontId="8" fillId="0" borderId="6" xfId="41" applyFont="1" applyBorder="1" applyAlignment="1">
      <alignment horizontal="center" vertical="center" wrapText="1"/>
    </xf>
    <xf numFmtId="0" fontId="9" fillId="0" borderId="13" xfId="41" applyFont="1" applyBorder="1" applyAlignment="1">
      <alignment horizontal="center" vertical="center" wrapText="1"/>
    </xf>
    <xf numFmtId="0" fontId="9" fillId="0" borderId="13" xfId="41" applyFont="1" applyBorder="1" applyAlignment="1">
      <alignment horizontal="center" vertical="center"/>
    </xf>
    <xf numFmtId="0" fontId="6" fillId="0" borderId="22" xfId="41" applyFont="1" applyBorder="1" applyAlignment="1">
      <alignment horizontal="center" vertical="center"/>
    </xf>
    <xf numFmtId="0" fontId="6" fillId="0" borderId="23" xfId="41" applyFont="1" applyBorder="1" applyAlignment="1">
      <alignment horizontal="center" vertical="center"/>
    </xf>
    <xf numFmtId="0" fontId="9" fillId="8" borderId="23" xfId="41" applyFont="1" applyFill="1" applyBorder="1" applyAlignment="1">
      <alignment horizontal="center" vertical="center" shrinkToFit="1"/>
    </xf>
    <xf numFmtId="0" fontId="6" fillId="8" borderId="23" xfId="41" applyFont="1" applyFill="1" applyBorder="1" applyAlignment="1">
      <alignment horizontal="center" vertical="center"/>
    </xf>
    <xf numFmtId="176" fontId="6" fillId="0" borderId="84" xfId="41" applyNumberFormat="1" applyFont="1" applyBorder="1" applyAlignment="1">
      <alignment horizontal="right" vertical="center" shrinkToFit="1"/>
    </xf>
    <xf numFmtId="176" fontId="6" fillId="0" borderId="65" xfId="41" applyNumberFormat="1" applyFont="1" applyBorder="1" applyAlignment="1">
      <alignment horizontal="right" vertical="center" shrinkToFit="1"/>
    </xf>
    <xf numFmtId="176" fontId="6" fillId="0" borderId="66" xfId="41" applyNumberFormat="1" applyFont="1" applyBorder="1" applyAlignment="1">
      <alignment horizontal="right" vertical="center" shrinkToFit="1"/>
    </xf>
    <xf numFmtId="176" fontId="6" fillId="0" borderId="64" xfId="41" applyNumberFormat="1" applyFont="1" applyBorder="1" applyAlignment="1">
      <alignment horizontal="center" vertical="center"/>
    </xf>
    <xf numFmtId="176" fontId="6" fillId="0" borderId="65" xfId="41" applyNumberFormat="1" applyFont="1" applyBorder="1" applyAlignment="1">
      <alignment horizontal="center" vertical="center"/>
    </xf>
    <xf numFmtId="176" fontId="6" fillId="0" borderId="66" xfId="41" applyNumberFormat="1" applyFont="1" applyBorder="1" applyAlignment="1">
      <alignment horizontal="center" vertical="center"/>
    </xf>
    <xf numFmtId="176" fontId="6" fillId="0" borderId="71" xfId="41" applyNumberFormat="1" applyFont="1" applyBorder="1" applyAlignment="1">
      <alignment horizontal="center" vertical="center"/>
    </xf>
    <xf numFmtId="176" fontId="6" fillId="4" borderId="24" xfId="41" applyNumberFormat="1" applyFont="1" applyFill="1" applyBorder="1" applyAlignment="1">
      <alignment horizontal="center" vertical="center"/>
    </xf>
    <xf numFmtId="0" fontId="6" fillId="0" borderId="51" xfId="41" applyFont="1" applyBorder="1" applyAlignment="1">
      <alignment horizontal="center" vertical="center"/>
    </xf>
    <xf numFmtId="0" fontId="6" fillId="0" borderId="41" xfId="41" applyFont="1" applyBorder="1" applyAlignment="1">
      <alignment horizontal="center" vertical="center"/>
    </xf>
    <xf numFmtId="0" fontId="6" fillId="0" borderId="1" xfId="41" applyFont="1" applyBorder="1" applyAlignment="1">
      <alignment horizontal="center" vertical="center"/>
    </xf>
    <xf numFmtId="0" fontId="6" fillId="0" borderId="2" xfId="41" applyFont="1" applyBorder="1" applyAlignment="1">
      <alignment horizontal="center" vertical="center"/>
    </xf>
    <xf numFmtId="0" fontId="6" fillId="0" borderId="4" xfId="41" applyFont="1" applyBorder="1" applyAlignment="1">
      <alignment horizontal="center" vertical="center"/>
    </xf>
    <xf numFmtId="0" fontId="6" fillId="0" borderId="5" xfId="41" applyFont="1" applyBorder="1" applyAlignment="1">
      <alignment horizontal="center" vertical="center"/>
    </xf>
    <xf numFmtId="0" fontId="6" fillId="0" borderId="41" xfId="41" applyFont="1" applyBorder="1" applyAlignment="1">
      <alignment horizontal="center" vertical="center" wrapText="1"/>
    </xf>
    <xf numFmtId="0" fontId="6" fillId="0" borderId="2" xfId="41" applyFont="1" applyBorder="1" applyAlignment="1">
      <alignment horizontal="center" vertical="center" wrapText="1"/>
    </xf>
    <xf numFmtId="0" fontId="6" fillId="0" borderId="5" xfId="41" applyFont="1" applyBorder="1" applyAlignment="1">
      <alignment horizontal="center" vertical="center" wrapText="1"/>
    </xf>
    <xf numFmtId="0" fontId="6" fillId="0" borderId="42" xfId="41" applyFont="1" applyBorder="1" applyAlignment="1">
      <alignment horizontal="center" vertical="center"/>
    </xf>
    <xf numFmtId="0" fontId="6" fillId="0" borderId="3" xfId="41" applyFont="1" applyBorder="1" applyAlignment="1">
      <alignment horizontal="center" vertical="center"/>
    </xf>
    <xf numFmtId="0" fontId="6" fillId="0" borderId="85" xfId="41" applyFont="1" applyBorder="1" applyAlignment="1">
      <alignment horizontal="center" vertical="center" shrinkToFit="1"/>
    </xf>
    <xf numFmtId="0" fontId="6" fillId="0" borderId="27" xfId="41" applyFont="1" applyBorder="1" applyAlignment="1">
      <alignment horizontal="center" vertical="center" shrinkToFit="1"/>
    </xf>
    <xf numFmtId="0" fontId="6" fillId="0" borderId="31" xfId="41" applyFont="1" applyBorder="1" applyAlignment="1">
      <alignment horizontal="center" vertical="center" shrinkToFit="1"/>
    </xf>
    <xf numFmtId="0" fontId="6" fillId="0" borderId="32" xfId="41" applyFont="1" applyBorder="1" applyAlignment="1">
      <alignment horizontal="center" vertical="center" shrinkToFit="1"/>
    </xf>
    <xf numFmtId="176" fontId="5" fillId="8" borderId="32" xfId="41" applyNumberFormat="1" applyFont="1" applyFill="1" applyBorder="1" applyAlignment="1">
      <alignment horizontal="center" vertical="center"/>
    </xf>
    <xf numFmtId="176" fontId="5" fillId="8" borderId="33" xfId="41" applyNumberFormat="1" applyFont="1" applyFill="1" applyBorder="1" applyAlignment="1">
      <alignment horizontal="center" vertical="center"/>
    </xf>
    <xf numFmtId="0" fontId="6" fillId="0" borderId="34" xfId="41" applyFont="1" applyBorder="1" applyAlignment="1">
      <alignment horizontal="center" vertical="center" shrinkToFit="1"/>
    </xf>
    <xf numFmtId="0" fontId="6" fillId="0" borderId="35" xfId="41" applyFont="1" applyBorder="1" applyAlignment="1">
      <alignment horizontal="center" vertical="center" shrinkToFit="1"/>
    </xf>
    <xf numFmtId="0" fontId="6" fillId="0" borderId="36" xfId="41" applyFont="1" applyBorder="1" applyAlignment="1">
      <alignment horizontal="center" vertical="center" shrinkToFit="1"/>
    </xf>
    <xf numFmtId="176" fontId="6" fillId="8" borderId="37" xfId="41" applyNumberFormat="1" applyFont="1" applyFill="1" applyBorder="1" applyAlignment="1">
      <alignment horizontal="center" vertical="center"/>
    </xf>
    <xf numFmtId="176" fontId="6" fillId="8" borderId="35" xfId="41" applyNumberFormat="1" applyFont="1" applyFill="1" applyBorder="1" applyAlignment="1">
      <alignment horizontal="center" vertical="center"/>
    </xf>
    <xf numFmtId="176" fontId="6" fillId="8" borderId="27" xfId="41" applyNumberFormat="1" applyFont="1" applyFill="1" applyBorder="1" applyAlignment="1">
      <alignment horizontal="center" vertical="center"/>
    </xf>
    <xf numFmtId="176" fontId="6" fillId="8" borderId="30" xfId="41" applyNumberFormat="1" applyFont="1" applyFill="1" applyBorder="1" applyAlignment="1">
      <alignment horizontal="center" vertical="center"/>
    </xf>
    <xf numFmtId="0" fontId="4" fillId="0" borderId="0" xfId="41" applyFont="1" applyAlignment="1">
      <alignment horizontal="center" vertical="center"/>
    </xf>
    <xf numFmtId="0" fontId="6" fillId="0" borderId="31" xfId="41" applyFont="1" applyBorder="1" applyAlignment="1">
      <alignment horizontal="center" vertical="center"/>
    </xf>
    <xf numFmtId="0" fontId="6" fillId="0" borderId="32" xfId="41" applyFont="1" applyBorder="1" applyAlignment="1">
      <alignment horizontal="center" vertical="center"/>
    </xf>
    <xf numFmtId="0" fontId="7" fillId="8" borderId="37" xfId="41" applyFont="1" applyFill="1" applyBorder="1" applyAlignment="1">
      <alignment horizontal="center" vertical="center"/>
    </xf>
    <xf numFmtId="0" fontId="7" fillId="8" borderId="35" xfId="41" applyFont="1" applyFill="1" applyBorder="1" applyAlignment="1">
      <alignment horizontal="center" vertical="center"/>
    </xf>
    <xf numFmtId="0" fontId="6" fillId="0" borderId="35" xfId="41" applyFont="1" applyBorder="1" applyAlignment="1">
      <alignment horizontal="center" vertical="center"/>
    </xf>
    <xf numFmtId="0" fontId="6" fillId="0" borderId="45" xfId="41" applyFont="1" applyBorder="1" applyAlignment="1">
      <alignment horizontal="center" vertical="center"/>
    </xf>
    <xf numFmtId="0" fontId="6" fillId="0" borderId="26" xfId="41" applyFont="1" applyBorder="1" applyAlignment="1">
      <alignment horizontal="center" vertical="center"/>
    </xf>
    <xf numFmtId="0" fontId="6" fillId="0" borderId="27" xfId="41" applyFont="1" applyBorder="1" applyAlignment="1">
      <alignment horizontal="center" vertical="center"/>
    </xf>
    <xf numFmtId="0" fontId="6" fillId="0" borderId="28" xfId="41" applyFont="1" applyBorder="1" applyAlignment="1">
      <alignment horizontal="center" vertical="center"/>
    </xf>
    <xf numFmtId="49" fontId="6" fillId="8" borderId="29" xfId="41" applyNumberFormat="1" applyFont="1" applyFill="1" applyBorder="1" applyAlignment="1">
      <alignment horizontal="center" vertical="center"/>
    </xf>
    <xf numFmtId="49" fontId="6" fillId="8" borderId="27" xfId="41" applyNumberFormat="1" applyFont="1" applyFill="1" applyBorder="1" applyAlignment="1">
      <alignment horizontal="center" vertical="center"/>
    </xf>
    <xf numFmtId="49" fontId="6" fillId="8" borderId="30" xfId="41" applyNumberFormat="1" applyFont="1" applyFill="1" applyBorder="1" applyAlignment="1">
      <alignment horizontal="center" vertical="center"/>
    </xf>
    <xf numFmtId="0" fontId="13" fillId="8" borderId="37" xfId="41" applyFont="1" applyFill="1" applyBorder="1" applyAlignment="1">
      <alignment horizontal="center" vertical="center"/>
    </xf>
    <xf numFmtId="0" fontId="13" fillId="8" borderId="35" xfId="41" applyFont="1" applyFill="1" applyBorder="1" applyAlignment="1">
      <alignment horizontal="center" vertical="center"/>
    </xf>
    <xf numFmtId="0" fontId="13" fillId="8" borderId="45" xfId="41" applyFont="1" applyFill="1" applyBorder="1" applyAlignment="1">
      <alignment horizontal="center" vertical="center"/>
    </xf>
    <xf numFmtId="0" fontId="6" fillId="8" borderId="64" xfId="41" applyFont="1" applyFill="1" applyBorder="1" applyAlignment="1">
      <alignment horizontal="center" vertical="center"/>
    </xf>
    <xf numFmtId="0" fontId="6" fillId="8" borderId="67" xfId="41" applyFont="1" applyFill="1" applyBorder="1" applyAlignment="1">
      <alignment horizontal="center" vertical="center"/>
    </xf>
    <xf numFmtId="0" fontId="6" fillId="0" borderId="92" xfId="41" applyFont="1" applyBorder="1" applyAlignment="1">
      <alignment horizontal="center" vertical="center"/>
    </xf>
    <xf numFmtId="0" fontId="6" fillId="0" borderId="93" xfId="41" applyFont="1" applyBorder="1" applyAlignment="1">
      <alignment horizontal="center" vertical="center" shrinkToFit="1"/>
    </xf>
    <xf numFmtId="0" fontId="6" fillId="0" borderId="89" xfId="41" applyFont="1" applyBorder="1" applyAlignment="1">
      <alignment horizontal="center" vertical="center" shrinkToFit="1"/>
    </xf>
    <xf numFmtId="176" fontId="5" fillId="8" borderId="89" xfId="41" applyNumberFormat="1" applyFont="1" applyFill="1" applyBorder="1" applyAlignment="1">
      <alignment horizontal="center" vertical="center"/>
    </xf>
    <xf numFmtId="176" fontId="5" fillId="8" borderId="94" xfId="41" applyNumberFormat="1" applyFont="1" applyFill="1" applyBorder="1" applyAlignment="1">
      <alignment horizontal="center" vertical="center"/>
    </xf>
    <xf numFmtId="176" fontId="6" fillId="4" borderId="0" xfId="41" applyNumberFormat="1" applyFont="1" applyFill="1" applyBorder="1">
      <alignment vertical="center"/>
    </xf>
    <xf numFmtId="0" fontId="6" fillId="0" borderId="25" xfId="41" applyFont="1" applyBorder="1" applyAlignment="1">
      <alignment horizontal="center" vertical="center" shrinkToFit="1"/>
    </xf>
    <xf numFmtId="0" fontId="6" fillId="0" borderId="95" xfId="41" applyFont="1" applyBorder="1" applyAlignment="1">
      <alignment horizontal="center" vertical="center" wrapText="1"/>
    </xf>
    <xf numFmtId="0" fontId="6" fillId="0" borderId="86" xfId="41" applyFont="1" applyBorder="1" applyAlignment="1">
      <alignment horizontal="center" vertical="center" wrapText="1"/>
    </xf>
    <xf numFmtId="0" fontId="6" fillId="0" borderId="88" xfId="41" applyFont="1" applyBorder="1" applyAlignment="1">
      <alignment horizontal="center" vertical="center" wrapText="1"/>
    </xf>
    <xf numFmtId="0" fontId="6" fillId="0" borderId="96" xfId="41" applyFont="1" applyBorder="1" applyAlignment="1">
      <alignment horizontal="center" vertical="center" shrinkToFit="1"/>
    </xf>
    <xf numFmtId="0" fontId="6" fillId="0" borderId="97" xfId="41" applyFont="1" applyBorder="1" applyAlignment="1">
      <alignment horizontal="center" vertical="center" shrinkToFit="1"/>
    </xf>
    <xf numFmtId="0" fontId="6" fillId="0" borderId="98" xfId="41" applyFont="1" applyBorder="1" applyAlignment="1">
      <alignment horizontal="center" vertical="center" shrinkToFit="1"/>
    </xf>
    <xf numFmtId="0" fontId="6" fillId="8" borderId="46" xfId="41" applyFont="1" applyFill="1" applyBorder="1" applyAlignment="1">
      <alignment horizontal="center" vertical="center"/>
    </xf>
    <xf numFmtId="0" fontId="6" fillId="0" borderId="99" xfId="41" applyFont="1" applyBorder="1" applyAlignment="1">
      <alignment vertical="center" shrinkToFit="1"/>
    </xf>
    <xf numFmtId="0" fontId="6" fillId="0" borderId="7" xfId="41" applyFont="1" applyBorder="1" applyAlignment="1">
      <alignment vertical="center" shrinkToFit="1"/>
    </xf>
    <xf numFmtId="0" fontId="6" fillId="0" borderId="100" xfId="41" applyFont="1" applyBorder="1" applyAlignment="1">
      <alignment vertical="center" shrinkToFit="1"/>
    </xf>
    <xf numFmtId="176" fontId="6" fillId="0" borderId="101" xfId="41" applyNumberFormat="1" applyFont="1" applyBorder="1" applyAlignment="1">
      <alignment horizontal="right" vertical="center" shrinkToFit="1"/>
    </xf>
    <xf numFmtId="176" fontId="6" fillId="0" borderId="102" xfId="41" applyNumberFormat="1" applyFont="1" applyBorder="1" applyAlignment="1">
      <alignment horizontal="right" vertical="center" shrinkToFi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③-２加算様式（就労）" xfId="41" xr:uid="{00000000-0005-0000-0000-00002900000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0F43C-28A2-4F7A-889D-72851D700255}">
  <sheetPr>
    <pageSetUpPr fitToPage="1"/>
  </sheetPr>
  <dimension ref="A1:BQ56"/>
  <sheetViews>
    <sheetView topLeftCell="C4" workbookViewId="0">
      <selection activeCell="AH21" sqref="AH21"/>
    </sheetView>
  </sheetViews>
  <sheetFormatPr defaultColWidth="9" defaultRowHeight="14.25" x14ac:dyDescent="0.15"/>
  <cols>
    <col min="1" max="1" width="19.5" style="15" hidden="1" customWidth="1"/>
    <col min="2" max="2" width="7.625" style="15" hidden="1" customWidth="1"/>
    <col min="3" max="6" width="2.625" style="10" customWidth="1"/>
    <col min="7" max="7" width="0.25" style="10" customWidth="1"/>
    <col min="8" max="8" width="0.125" style="10" hidden="1" customWidth="1"/>
    <col min="9" max="10" width="0.125" style="1" hidden="1" customWidth="1"/>
    <col min="11" max="14" width="2.625" style="1" customWidth="1"/>
    <col min="15" max="15" width="0.625" style="1" customWidth="1"/>
    <col min="16" max="16" width="0.125" style="1" customWidth="1"/>
    <col min="17" max="17" width="0.125" style="1" hidden="1" customWidth="1"/>
    <col min="18" max="21" width="2.625" style="1" customWidth="1"/>
    <col min="22" max="22" width="1.875" style="1" customWidth="1"/>
    <col min="23" max="23" width="0.875" style="1" hidden="1" customWidth="1"/>
    <col min="24" max="24" width="0.75" style="1" hidden="1" customWidth="1"/>
    <col min="25" max="25" width="3.125" style="1" customWidth="1"/>
    <col min="26" max="26" width="2.375" style="1" customWidth="1"/>
    <col min="27" max="27" width="2.5" style="1" customWidth="1"/>
    <col min="28" max="32" width="3.125" style="1" customWidth="1"/>
    <col min="33" max="34" width="2.375" style="1" customWidth="1"/>
    <col min="35" max="39" width="3.125" style="1" customWidth="1"/>
    <col min="40" max="41" width="2.5" style="1" customWidth="1"/>
    <col min="42" max="46" width="3.125" style="1" customWidth="1"/>
    <col min="47" max="47" width="2.375" style="1" customWidth="1"/>
    <col min="48" max="48" width="2.625" style="1" customWidth="1"/>
    <col min="49" max="53" width="3.125" style="1" customWidth="1"/>
    <col min="54" max="54" width="2.5" style="1" customWidth="1"/>
    <col min="55" max="55" width="2.375" style="1" customWidth="1"/>
    <col min="56" max="57" width="2.625" style="1" customWidth="1"/>
    <col min="58" max="58" width="2" style="1" customWidth="1"/>
    <col min="59" max="60" width="2.625" style="1" customWidth="1"/>
    <col min="61" max="61" width="1.625" style="1" customWidth="1"/>
    <col min="62" max="63" width="2.625" style="1" customWidth="1"/>
    <col min="64" max="64" width="1.375" style="1" customWidth="1"/>
    <col min="65" max="67" width="9.875" style="1" hidden="1" customWidth="1"/>
    <col min="68" max="69" width="9" style="1" hidden="1" customWidth="1"/>
    <col min="70" max="16384" width="9" style="1"/>
  </cols>
  <sheetData>
    <row r="1" spans="1:69" ht="21" customHeight="1" x14ac:dyDescent="0.15">
      <c r="C1" s="3" t="s">
        <v>53</v>
      </c>
    </row>
    <row r="2" spans="1:69" ht="20.25" customHeight="1" thickBot="1" x14ac:dyDescent="0.2">
      <c r="C2" s="171" t="s">
        <v>73</v>
      </c>
      <c r="D2" s="171"/>
      <c r="E2" s="171"/>
      <c r="F2" s="171"/>
      <c r="G2" s="171"/>
      <c r="H2" s="171"/>
      <c r="I2" s="171"/>
      <c r="J2" s="171"/>
      <c r="K2" s="171"/>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Q2" s="171"/>
      <c r="AR2" s="171"/>
      <c r="AS2" s="171"/>
      <c r="AT2" s="171"/>
      <c r="AU2" s="171"/>
      <c r="AV2" s="171"/>
      <c r="AW2" s="171"/>
      <c r="AX2" s="171"/>
      <c r="AY2" s="171"/>
      <c r="AZ2" s="171"/>
      <c r="BA2" s="171"/>
      <c r="BB2" s="171"/>
      <c r="BC2" s="171"/>
      <c r="BD2" s="171"/>
      <c r="BE2" s="171"/>
      <c r="BF2" s="171"/>
      <c r="BG2" s="171"/>
      <c r="BH2" s="171"/>
      <c r="BI2" s="171"/>
      <c r="BJ2" s="171"/>
      <c r="BK2" s="171"/>
      <c r="BL2" s="171"/>
      <c r="BM2" s="18" t="s">
        <v>22</v>
      </c>
    </row>
    <row r="3" spans="1:69" s="3" customFormat="1" ht="20.25" customHeight="1" thickBot="1" x14ac:dyDescent="0.2">
      <c r="A3" s="16">
        <v>32</v>
      </c>
      <c r="B3" s="16"/>
      <c r="C3" s="2"/>
      <c r="D3" s="2"/>
      <c r="E3" s="2"/>
      <c r="F3" s="2"/>
      <c r="G3" s="2"/>
      <c r="H3" s="2"/>
      <c r="I3" s="2"/>
      <c r="J3" s="2"/>
      <c r="K3" s="2"/>
      <c r="L3"/>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172" t="s">
        <v>8</v>
      </c>
      <c r="AU3" s="173"/>
      <c r="AV3" s="173"/>
      <c r="AW3" s="173"/>
      <c r="AX3" s="173"/>
      <c r="AY3" s="173"/>
      <c r="AZ3" s="173"/>
      <c r="BA3" s="173"/>
      <c r="BB3" s="173"/>
      <c r="BC3" s="173"/>
      <c r="BD3" s="173"/>
      <c r="BE3" s="173"/>
      <c r="BF3" s="173"/>
      <c r="BG3" s="174">
        <v>40</v>
      </c>
      <c r="BH3" s="175"/>
      <c r="BI3" s="176" t="s">
        <v>54</v>
      </c>
      <c r="BJ3" s="176"/>
      <c r="BK3" s="176"/>
      <c r="BL3" s="177"/>
      <c r="BM3" s="17">
        <f>BG3*4</f>
        <v>160</v>
      </c>
    </row>
    <row r="4" spans="1:69" s="3" customFormat="1" ht="20.25" customHeight="1" thickBot="1" x14ac:dyDescent="0.2">
      <c r="A4" s="16">
        <v>33</v>
      </c>
      <c r="B4" s="16"/>
      <c r="C4" s="178" t="s">
        <v>10</v>
      </c>
      <c r="D4" s="179"/>
      <c r="E4" s="179"/>
      <c r="F4" s="179"/>
      <c r="G4" s="180"/>
      <c r="H4" s="181" t="s">
        <v>63</v>
      </c>
      <c r="I4" s="182"/>
      <c r="J4" s="182"/>
      <c r="K4" s="182"/>
      <c r="L4" s="182"/>
      <c r="M4" s="183"/>
      <c r="N4" s="172" t="s">
        <v>7</v>
      </c>
      <c r="O4" s="173"/>
      <c r="P4" s="173"/>
      <c r="Q4" s="173"/>
      <c r="R4" s="173"/>
      <c r="S4" s="184" t="s">
        <v>56</v>
      </c>
      <c r="T4" s="185"/>
      <c r="U4" s="185"/>
      <c r="V4" s="185"/>
      <c r="W4" s="185"/>
      <c r="X4" s="185"/>
      <c r="Y4" s="185"/>
      <c r="Z4" s="185"/>
      <c r="AA4" s="186"/>
      <c r="AB4" s="178" t="s">
        <v>55</v>
      </c>
      <c r="AC4" s="179"/>
      <c r="AD4" s="179"/>
      <c r="AE4" s="179"/>
      <c r="AF4" s="180"/>
      <c r="AG4" s="181" t="s">
        <v>49</v>
      </c>
      <c r="AH4" s="182"/>
      <c r="AI4" s="182"/>
      <c r="AJ4" s="182"/>
      <c r="AK4" s="182"/>
      <c r="AL4" s="183"/>
      <c r="AM4" s="27"/>
      <c r="AN4" s="27"/>
      <c r="BM4" s="32" t="s">
        <v>52</v>
      </c>
    </row>
    <row r="5" spans="1:69" s="3" customFormat="1" ht="20.25" customHeight="1" thickBot="1" x14ac:dyDescent="0.2">
      <c r="A5" s="16">
        <v>34</v>
      </c>
      <c r="B5" s="16"/>
      <c r="C5" s="160" t="s">
        <v>27</v>
      </c>
      <c r="D5" s="161"/>
      <c r="E5" s="161"/>
      <c r="F5" s="161"/>
      <c r="G5" s="161"/>
      <c r="H5" s="162">
        <v>18</v>
      </c>
      <c r="I5" s="162"/>
      <c r="J5" s="162"/>
      <c r="K5" s="162"/>
      <c r="L5" s="162"/>
      <c r="M5" s="163"/>
      <c r="N5" s="164" t="s">
        <v>46</v>
      </c>
      <c r="O5" s="165"/>
      <c r="P5" s="165"/>
      <c r="Q5" s="165"/>
      <c r="R5" s="166"/>
      <c r="S5" s="167" t="s">
        <v>48</v>
      </c>
      <c r="T5" s="168"/>
      <c r="U5" s="168"/>
      <c r="V5" s="168"/>
      <c r="W5" s="168"/>
      <c r="X5" s="168"/>
      <c r="Y5" s="169"/>
      <c r="Z5" s="169"/>
      <c r="AA5" s="170"/>
      <c r="AB5" s="190" t="s">
        <v>32</v>
      </c>
      <c r="AC5" s="191"/>
      <c r="AD5" s="191"/>
      <c r="AE5" s="191"/>
      <c r="AF5" s="191"/>
      <c r="AG5" s="192" t="s">
        <v>36</v>
      </c>
      <c r="AH5" s="192"/>
      <c r="AI5" s="192"/>
      <c r="AJ5" s="192"/>
      <c r="AK5" s="192"/>
      <c r="AL5" s="193"/>
      <c r="AM5" s="194"/>
      <c r="AN5" s="194"/>
      <c r="AO5" s="194"/>
      <c r="AP5" s="28"/>
      <c r="AQ5" s="28"/>
      <c r="AR5" s="28"/>
      <c r="AS5" s="28"/>
      <c r="AT5" s="29"/>
      <c r="AU5" s="29"/>
      <c r="AV5" s="29"/>
      <c r="AW5" s="29"/>
      <c r="AX5" s="29"/>
      <c r="AY5" s="29"/>
      <c r="AZ5" s="29"/>
      <c r="BA5" s="29"/>
      <c r="BB5" s="29"/>
      <c r="BC5" s="29"/>
      <c r="BD5" s="146" t="s">
        <v>70</v>
      </c>
      <c r="BE5" s="146"/>
      <c r="BF5" s="3">
        <v>6</v>
      </c>
      <c r="BG5" s="3" t="s">
        <v>69</v>
      </c>
      <c r="BH5" t="s">
        <v>68</v>
      </c>
      <c r="BM5" s="25">
        <f>IF(AG4="",0,VLOOKUP(AG4,A31:B32,2,FALSE))</f>
        <v>7.5</v>
      </c>
    </row>
    <row r="6" spans="1:69" s="3" customFormat="1" ht="20.25" customHeight="1" x14ac:dyDescent="0.15">
      <c r="A6" s="16">
        <v>35</v>
      </c>
      <c r="B6" s="16"/>
      <c r="C6" s="147" t="s">
        <v>0</v>
      </c>
      <c r="D6" s="148"/>
      <c r="E6" s="148"/>
      <c r="F6" s="148"/>
      <c r="G6" s="148"/>
      <c r="H6" s="148"/>
      <c r="I6" s="148"/>
      <c r="J6" s="148"/>
      <c r="K6" s="153" t="s">
        <v>1</v>
      </c>
      <c r="L6" s="153"/>
      <c r="M6" s="153"/>
      <c r="N6" s="153"/>
      <c r="O6" s="153"/>
      <c r="P6" s="153"/>
      <c r="Q6" s="153"/>
      <c r="R6" s="148" t="s">
        <v>2</v>
      </c>
      <c r="S6" s="148"/>
      <c r="T6" s="148"/>
      <c r="U6" s="148"/>
      <c r="V6" s="148"/>
      <c r="W6" s="148"/>
      <c r="X6" s="156"/>
      <c r="Y6" s="199"/>
      <c r="Z6" s="200"/>
      <c r="AA6" s="200"/>
      <c r="AB6" s="200"/>
      <c r="AC6" s="200"/>
      <c r="AD6" s="200"/>
      <c r="AE6" s="200"/>
      <c r="AF6" s="200"/>
      <c r="AG6" s="200"/>
      <c r="AH6" s="200"/>
      <c r="AI6" s="200"/>
      <c r="AJ6" s="200"/>
      <c r="AK6" s="200"/>
      <c r="AL6" s="200"/>
      <c r="AM6" s="200"/>
      <c r="AN6" s="200"/>
      <c r="AO6" s="200"/>
      <c r="AP6" s="200"/>
      <c r="AQ6" s="200"/>
      <c r="AR6" s="200"/>
      <c r="AS6" s="200"/>
      <c r="AT6" s="200"/>
      <c r="AU6" s="200"/>
      <c r="AV6" s="200"/>
      <c r="AW6" s="200"/>
      <c r="AX6" s="200"/>
      <c r="AY6" s="200"/>
      <c r="AZ6" s="200"/>
      <c r="BA6" s="200"/>
      <c r="BB6" s="200"/>
      <c r="BC6" s="201"/>
      <c r="BD6" s="196" t="s">
        <v>3</v>
      </c>
      <c r="BE6" s="153"/>
      <c r="BF6" s="153"/>
      <c r="BG6" s="127" t="s">
        <v>5</v>
      </c>
      <c r="BH6" s="127"/>
      <c r="BI6" s="127"/>
      <c r="BJ6" s="127" t="s">
        <v>4</v>
      </c>
      <c r="BK6" s="127"/>
      <c r="BL6" s="130"/>
    </row>
    <row r="7" spans="1:69" s="3" customFormat="1" ht="20.25" customHeight="1" x14ac:dyDescent="0.15">
      <c r="A7" s="16">
        <v>36</v>
      </c>
      <c r="B7" s="16"/>
      <c r="C7" s="149"/>
      <c r="D7" s="150"/>
      <c r="E7" s="150"/>
      <c r="F7" s="150"/>
      <c r="G7" s="150"/>
      <c r="H7" s="150"/>
      <c r="I7" s="150"/>
      <c r="J7" s="150"/>
      <c r="K7" s="154"/>
      <c r="L7" s="154"/>
      <c r="M7" s="154"/>
      <c r="N7" s="154"/>
      <c r="O7" s="154"/>
      <c r="P7" s="154"/>
      <c r="Q7" s="154"/>
      <c r="R7" s="150"/>
      <c r="S7" s="150"/>
      <c r="T7" s="150"/>
      <c r="U7" s="150"/>
      <c r="V7" s="150"/>
      <c r="W7" s="150"/>
      <c r="X7" s="157"/>
      <c r="Y7" s="33">
        <v>1</v>
      </c>
      <c r="Z7" s="4">
        <v>2</v>
      </c>
      <c r="AA7" s="4">
        <v>3</v>
      </c>
      <c r="AB7" s="4">
        <v>4</v>
      </c>
      <c r="AC7" s="4">
        <v>5</v>
      </c>
      <c r="AD7" s="4">
        <v>6</v>
      </c>
      <c r="AE7" s="4">
        <v>7</v>
      </c>
      <c r="AF7" s="4">
        <v>8</v>
      </c>
      <c r="AG7" s="4">
        <v>9</v>
      </c>
      <c r="AH7" s="4">
        <v>10</v>
      </c>
      <c r="AI7" s="4">
        <v>11</v>
      </c>
      <c r="AJ7" s="4">
        <v>12</v>
      </c>
      <c r="AK7" s="4">
        <v>13</v>
      </c>
      <c r="AL7" s="4">
        <v>14</v>
      </c>
      <c r="AM7" s="4">
        <v>15</v>
      </c>
      <c r="AN7" s="4">
        <v>16</v>
      </c>
      <c r="AO7" s="4">
        <v>17</v>
      </c>
      <c r="AP7" s="4">
        <v>18</v>
      </c>
      <c r="AQ7" s="4">
        <v>19</v>
      </c>
      <c r="AR7" s="4">
        <v>20</v>
      </c>
      <c r="AS7" s="4">
        <v>21</v>
      </c>
      <c r="AT7" s="4">
        <v>22</v>
      </c>
      <c r="AU7" s="4">
        <v>23</v>
      </c>
      <c r="AV7" s="4">
        <v>24</v>
      </c>
      <c r="AW7" s="4">
        <v>25</v>
      </c>
      <c r="AX7" s="4">
        <v>26</v>
      </c>
      <c r="AY7" s="4">
        <v>27</v>
      </c>
      <c r="AZ7" s="4">
        <v>28</v>
      </c>
      <c r="BA7" s="4">
        <v>29</v>
      </c>
      <c r="BB7" s="4">
        <v>30</v>
      </c>
      <c r="BC7" s="195">
        <v>31</v>
      </c>
      <c r="BD7" s="197"/>
      <c r="BE7" s="154"/>
      <c r="BF7" s="154"/>
      <c r="BG7" s="128"/>
      <c r="BH7" s="128"/>
      <c r="BI7" s="128"/>
      <c r="BJ7" s="128"/>
      <c r="BK7" s="128"/>
      <c r="BL7" s="131"/>
      <c r="BM7" s="133" t="s">
        <v>23</v>
      </c>
    </row>
    <row r="8" spans="1:69" s="3" customFormat="1" ht="20.25" customHeight="1" thickBot="1" x14ac:dyDescent="0.2">
      <c r="A8" s="16">
        <v>37</v>
      </c>
      <c r="B8" s="16"/>
      <c r="C8" s="151"/>
      <c r="D8" s="152"/>
      <c r="E8" s="152"/>
      <c r="F8" s="152"/>
      <c r="G8" s="152"/>
      <c r="H8" s="152"/>
      <c r="I8" s="152"/>
      <c r="J8" s="152"/>
      <c r="K8" s="155"/>
      <c r="L8" s="155"/>
      <c r="M8" s="155"/>
      <c r="N8" s="155"/>
      <c r="O8" s="155"/>
      <c r="P8" s="155"/>
      <c r="Q8" s="155"/>
      <c r="R8" s="152"/>
      <c r="S8" s="152"/>
      <c r="T8" s="152"/>
      <c r="U8" s="152"/>
      <c r="V8" s="152"/>
      <c r="W8" s="152"/>
      <c r="X8" s="189"/>
      <c r="Y8" s="34" t="s">
        <v>24</v>
      </c>
      <c r="Z8" s="19" t="s">
        <v>58</v>
      </c>
      <c r="AA8" s="19" t="s">
        <v>59</v>
      </c>
      <c r="AB8" s="19" t="s">
        <v>60</v>
      </c>
      <c r="AC8" s="19" t="s">
        <v>64</v>
      </c>
      <c r="AD8" s="19" t="s">
        <v>61</v>
      </c>
      <c r="AE8" s="19" t="s">
        <v>62</v>
      </c>
      <c r="AF8" s="19" t="s">
        <v>57</v>
      </c>
      <c r="AG8" s="19" t="s">
        <v>58</v>
      </c>
      <c r="AH8" s="19" t="s">
        <v>59</v>
      </c>
      <c r="AI8" s="19" t="s">
        <v>60</v>
      </c>
      <c r="AJ8" s="19" t="s">
        <v>64</v>
      </c>
      <c r="AK8" s="19" t="s">
        <v>61</v>
      </c>
      <c r="AL8" s="19" t="s">
        <v>62</v>
      </c>
      <c r="AM8" s="19" t="s">
        <v>57</v>
      </c>
      <c r="AN8" s="19" t="s">
        <v>58</v>
      </c>
      <c r="AO8" s="19" t="s">
        <v>59</v>
      </c>
      <c r="AP8" s="19" t="s">
        <v>60</v>
      </c>
      <c r="AQ8" s="19" t="s">
        <v>64</v>
      </c>
      <c r="AR8" s="19" t="s">
        <v>61</v>
      </c>
      <c r="AS8" s="19" t="s">
        <v>62</v>
      </c>
      <c r="AT8" s="19" t="s">
        <v>57</v>
      </c>
      <c r="AU8" s="19" t="s">
        <v>58</v>
      </c>
      <c r="AV8" s="19" t="s">
        <v>59</v>
      </c>
      <c r="AW8" s="19" t="s">
        <v>60</v>
      </c>
      <c r="AX8" s="19" t="s">
        <v>64</v>
      </c>
      <c r="AY8" s="19" t="s">
        <v>61</v>
      </c>
      <c r="AZ8" s="19" t="s">
        <v>62</v>
      </c>
      <c r="BA8" s="19" t="s">
        <v>57</v>
      </c>
      <c r="BB8" s="19" t="s">
        <v>58</v>
      </c>
      <c r="BC8" s="42" t="s">
        <v>59</v>
      </c>
      <c r="BD8" s="198"/>
      <c r="BE8" s="155"/>
      <c r="BF8" s="155"/>
      <c r="BG8" s="129"/>
      <c r="BH8" s="129"/>
      <c r="BI8" s="129"/>
      <c r="BJ8" s="129"/>
      <c r="BK8" s="129"/>
      <c r="BL8" s="132"/>
      <c r="BM8" s="134"/>
    </row>
    <row r="9" spans="1:69" s="3" customFormat="1" ht="20.25" customHeight="1" thickBot="1" x14ac:dyDescent="0.2">
      <c r="A9" s="16">
        <v>38</v>
      </c>
      <c r="B9" s="16"/>
      <c r="C9" s="135" t="s">
        <v>6</v>
      </c>
      <c r="D9" s="136"/>
      <c r="E9" s="136"/>
      <c r="F9" s="136"/>
      <c r="G9" s="136"/>
      <c r="H9" s="136"/>
      <c r="I9" s="136"/>
      <c r="J9" s="136"/>
      <c r="K9" s="137" t="s">
        <v>12</v>
      </c>
      <c r="L9" s="137"/>
      <c r="M9" s="137"/>
      <c r="N9" s="137"/>
      <c r="O9" s="137"/>
      <c r="P9" s="137"/>
      <c r="Q9" s="137"/>
      <c r="R9" s="138" t="s">
        <v>65</v>
      </c>
      <c r="S9" s="138"/>
      <c r="T9" s="138"/>
      <c r="U9" s="138"/>
      <c r="V9" s="138"/>
      <c r="W9" s="138"/>
      <c r="X9" s="187"/>
      <c r="Y9" s="34">
        <v>2</v>
      </c>
      <c r="Z9" s="19">
        <v>2</v>
      </c>
      <c r="AA9" s="19">
        <v>2</v>
      </c>
      <c r="AB9" s="19">
        <v>2</v>
      </c>
      <c r="AC9" s="19">
        <v>2</v>
      </c>
      <c r="AD9" s="19"/>
      <c r="AE9" s="19"/>
      <c r="AF9" s="19">
        <v>2</v>
      </c>
      <c r="AG9" s="19">
        <v>2</v>
      </c>
      <c r="AH9" s="19">
        <v>2</v>
      </c>
      <c r="AI9" s="19">
        <v>2</v>
      </c>
      <c r="AJ9" s="19">
        <v>2</v>
      </c>
      <c r="AK9" s="19"/>
      <c r="AL9" s="19"/>
      <c r="AM9" s="19">
        <v>2</v>
      </c>
      <c r="AN9" s="19">
        <v>2</v>
      </c>
      <c r="AO9" s="19">
        <v>2</v>
      </c>
      <c r="AP9" s="19">
        <v>2</v>
      </c>
      <c r="AQ9" s="19">
        <v>2</v>
      </c>
      <c r="AR9" s="19"/>
      <c r="AS9" s="19"/>
      <c r="AT9" s="19">
        <v>2</v>
      </c>
      <c r="AU9" s="19">
        <v>2</v>
      </c>
      <c r="AV9" s="19">
        <v>2</v>
      </c>
      <c r="AW9" s="19">
        <v>2</v>
      </c>
      <c r="AX9" s="19">
        <v>2</v>
      </c>
      <c r="AY9" s="19"/>
      <c r="AZ9" s="19"/>
      <c r="BA9" s="19"/>
      <c r="BB9" s="19">
        <v>2</v>
      </c>
      <c r="BC9" s="20">
        <v>2</v>
      </c>
      <c r="BD9" s="140">
        <f t="shared" ref="BD9:BD25" si="0">IF(R9="","",SUM(Y9:BC9))</f>
        <v>44</v>
      </c>
      <c r="BE9" s="140"/>
      <c r="BF9" s="141"/>
      <c r="BG9" s="142">
        <f t="shared" ref="BG9:BG25" si="1">IF(R9="","",BD9/4)</f>
        <v>11</v>
      </c>
      <c r="BH9" s="143"/>
      <c r="BI9" s="144"/>
      <c r="BJ9" s="142">
        <f t="shared" ref="BJ9:BJ25" si="2">IF(R9="","",IF(BD9/$BM$3&gt;=1,1,ROUNDDOWN(BD9/$BM$3,1)))</f>
        <v>0.2</v>
      </c>
      <c r="BK9" s="143"/>
      <c r="BL9" s="145"/>
      <c r="BM9" s="17">
        <f>IF(BD9="",0,BD9/BM3)</f>
        <v>0.27500000000000002</v>
      </c>
    </row>
    <row r="10" spans="1:69" s="3" customFormat="1" ht="20.25" customHeight="1" thickTop="1" x14ac:dyDescent="0.15">
      <c r="A10" s="16">
        <v>39</v>
      </c>
      <c r="B10" s="16"/>
      <c r="C10" s="116" t="s">
        <v>25</v>
      </c>
      <c r="D10" s="117"/>
      <c r="E10" s="117"/>
      <c r="F10" s="117"/>
      <c r="G10" s="117"/>
      <c r="H10" s="117"/>
      <c r="I10" s="117"/>
      <c r="J10" s="118"/>
      <c r="K10" s="119" t="s">
        <v>11</v>
      </c>
      <c r="L10" s="119"/>
      <c r="M10" s="119"/>
      <c r="N10" s="119"/>
      <c r="O10" s="119"/>
      <c r="P10" s="119"/>
      <c r="Q10" s="119"/>
      <c r="R10" s="120" t="s">
        <v>71</v>
      </c>
      <c r="S10" s="120"/>
      <c r="T10" s="120"/>
      <c r="U10" s="120"/>
      <c r="V10" s="120"/>
      <c r="W10" s="120"/>
      <c r="X10" s="188"/>
      <c r="Y10" s="34">
        <v>8</v>
      </c>
      <c r="Z10" s="19">
        <v>8</v>
      </c>
      <c r="AA10" s="19">
        <v>8</v>
      </c>
      <c r="AB10" s="19">
        <v>8</v>
      </c>
      <c r="AC10" s="19">
        <v>8</v>
      </c>
      <c r="AD10" s="19"/>
      <c r="AE10" s="19"/>
      <c r="AF10" s="19">
        <v>8</v>
      </c>
      <c r="AG10" s="19">
        <v>8</v>
      </c>
      <c r="AH10" s="19">
        <v>8</v>
      </c>
      <c r="AI10" s="19">
        <v>8</v>
      </c>
      <c r="AJ10" s="19">
        <v>8</v>
      </c>
      <c r="AK10" s="19"/>
      <c r="AL10" s="19"/>
      <c r="AM10" s="19">
        <v>8</v>
      </c>
      <c r="AN10" s="19">
        <v>8</v>
      </c>
      <c r="AO10" s="19">
        <v>8</v>
      </c>
      <c r="AP10" s="19">
        <v>8</v>
      </c>
      <c r="AQ10" s="19">
        <v>8</v>
      </c>
      <c r="AR10" s="19"/>
      <c r="AS10" s="19"/>
      <c r="AT10" s="19">
        <v>8</v>
      </c>
      <c r="AU10" s="19">
        <v>8</v>
      </c>
      <c r="AV10" s="19">
        <v>8</v>
      </c>
      <c r="AW10" s="19">
        <v>8</v>
      </c>
      <c r="AX10" s="19">
        <v>8</v>
      </c>
      <c r="AY10" s="19"/>
      <c r="AZ10" s="19"/>
      <c r="BA10" s="19"/>
      <c r="BB10" s="19">
        <v>8</v>
      </c>
      <c r="BC10" s="20">
        <v>8</v>
      </c>
      <c r="BD10" s="121">
        <f t="shared" si="0"/>
        <v>176</v>
      </c>
      <c r="BE10" s="121"/>
      <c r="BF10" s="122"/>
      <c r="BG10" s="123">
        <f t="shared" si="1"/>
        <v>44</v>
      </c>
      <c r="BH10" s="124"/>
      <c r="BI10" s="125"/>
      <c r="BJ10" s="123">
        <f t="shared" si="2"/>
        <v>1</v>
      </c>
      <c r="BK10" s="124"/>
      <c r="BL10" s="126"/>
      <c r="BM10" s="17">
        <f>IF(BD10="",0,BD10/$BM$3)</f>
        <v>1.1000000000000001</v>
      </c>
      <c r="BN10" s="30" t="s">
        <v>37</v>
      </c>
      <c r="BO10" s="30" t="s">
        <v>28</v>
      </c>
      <c r="BP10" s="4" t="s">
        <v>38</v>
      </c>
      <c r="BQ10" s="4" t="s">
        <v>29</v>
      </c>
    </row>
    <row r="11" spans="1:69" s="3" customFormat="1" ht="20.25" customHeight="1" x14ac:dyDescent="0.15">
      <c r="A11" s="16">
        <v>40</v>
      </c>
      <c r="B11" s="16"/>
      <c r="C11" s="107" t="s">
        <v>37</v>
      </c>
      <c r="D11" s="108"/>
      <c r="E11" s="108"/>
      <c r="F11" s="108"/>
      <c r="G11" s="108"/>
      <c r="H11" s="108"/>
      <c r="I11" s="108"/>
      <c r="J11" s="108"/>
      <c r="K11" s="109" t="s">
        <v>13</v>
      </c>
      <c r="L11" s="109"/>
      <c r="M11" s="109"/>
      <c r="N11" s="109"/>
      <c r="O11" s="109"/>
      <c r="P11" s="109"/>
      <c r="Q11" s="109"/>
      <c r="R11" s="105" t="s">
        <v>67</v>
      </c>
      <c r="S11" s="105"/>
      <c r="T11" s="105"/>
      <c r="U11" s="105"/>
      <c r="V11" s="105"/>
      <c r="W11" s="105"/>
      <c r="X11" s="106"/>
      <c r="Y11" s="34">
        <v>1</v>
      </c>
      <c r="Z11" s="19">
        <v>1</v>
      </c>
      <c r="AA11" s="19">
        <v>1</v>
      </c>
      <c r="AB11" s="19">
        <v>1</v>
      </c>
      <c r="AC11" s="19">
        <v>1</v>
      </c>
      <c r="AD11" s="19"/>
      <c r="AE11" s="19"/>
      <c r="AF11" s="19">
        <v>1</v>
      </c>
      <c r="AG11" s="19">
        <v>1</v>
      </c>
      <c r="AH11" s="19">
        <v>1</v>
      </c>
      <c r="AI11" s="19">
        <v>1</v>
      </c>
      <c r="AJ11" s="19">
        <v>1</v>
      </c>
      <c r="AK11" s="19"/>
      <c r="AL11" s="19"/>
      <c r="AM11" s="19">
        <v>1</v>
      </c>
      <c r="AN11" s="19">
        <v>1</v>
      </c>
      <c r="AO11" s="19">
        <v>1</v>
      </c>
      <c r="AP11" s="19">
        <v>1</v>
      </c>
      <c r="AQ11" s="19">
        <v>1</v>
      </c>
      <c r="AR11" s="19"/>
      <c r="AS11" s="19"/>
      <c r="AT11" s="19">
        <v>1</v>
      </c>
      <c r="AU11" s="19">
        <v>1</v>
      </c>
      <c r="AV11" s="19">
        <v>1</v>
      </c>
      <c r="AW11" s="19">
        <v>1</v>
      </c>
      <c r="AX11" s="19">
        <v>4</v>
      </c>
      <c r="AY11" s="19"/>
      <c r="AZ11" s="19"/>
      <c r="BA11" s="19"/>
      <c r="BB11" s="19">
        <v>1</v>
      </c>
      <c r="BC11" s="20">
        <v>1</v>
      </c>
      <c r="BD11" s="110">
        <f t="shared" si="0"/>
        <v>25</v>
      </c>
      <c r="BE11" s="110"/>
      <c r="BF11" s="111"/>
      <c r="BG11" s="112">
        <f t="shared" si="1"/>
        <v>6.25</v>
      </c>
      <c r="BH11" s="113"/>
      <c r="BI11" s="114"/>
      <c r="BJ11" s="112">
        <f t="shared" si="2"/>
        <v>0.1</v>
      </c>
      <c r="BK11" s="113"/>
      <c r="BL11" s="115"/>
      <c r="BM11" s="17">
        <f>IF(BD11="",0,IF(BD11/$BM$3&gt;1,1,BD11/$BM$3))</f>
        <v>0.15625</v>
      </c>
      <c r="BN11" s="17">
        <f t="shared" ref="BN11:BN25" si="3">IF(C11=$A$17,BM11,0)</f>
        <v>0.15625</v>
      </c>
      <c r="BO11" s="17">
        <f t="shared" ref="BO11:BO25" si="4">IF(C11=$A$18,BM11,0)</f>
        <v>0</v>
      </c>
      <c r="BP11" s="25">
        <f t="shared" ref="BP11:BP25" si="5">IF(C11=$A$17,IF(K11=$A$20,1,IF(K11=$A$21,1,0)),0)</f>
        <v>0</v>
      </c>
      <c r="BQ11" s="25">
        <f t="shared" ref="BQ11:BQ25" si="6">IF(C11=$A$18,IF(K11=$A$20,1,IF(K11=$A$21,1,0)),0)</f>
        <v>0</v>
      </c>
    </row>
    <row r="12" spans="1:69" s="3" customFormat="1" ht="20.25" customHeight="1" x14ac:dyDescent="0.15">
      <c r="A12" s="16">
        <v>41</v>
      </c>
      <c r="B12" s="16"/>
      <c r="C12" s="102" t="s">
        <v>28</v>
      </c>
      <c r="D12" s="103"/>
      <c r="E12" s="103"/>
      <c r="F12" s="103"/>
      <c r="G12" s="103"/>
      <c r="H12" s="103"/>
      <c r="I12" s="103"/>
      <c r="J12" s="103"/>
      <c r="K12" s="104" t="s">
        <v>12</v>
      </c>
      <c r="L12" s="104"/>
      <c r="M12" s="104"/>
      <c r="N12" s="104"/>
      <c r="O12" s="104"/>
      <c r="P12" s="104"/>
      <c r="Q12" s="104"/>
      <c r="R12" s="105" t="s">
        <v>65</v>
      </c>
      <c r="S12" s="105"/>
      <c r="T12" s="105"/>
      <c r="U12" s="105"/>
      <c r="V12" s="105"/>
      <c r="W12" s="105"/>
      <c r="X12" s="106"/>
      <c r="Y12" s="34">
        <v>5</v>
      </c>
      <c r="Z12" s="19">
        <v>5</v>
      </c>
      <c r="AA12" s="19">
        <v>5</v>
      </c>
      <c r="AB12" s="19">
        <v>5</v>
      </c>
      <c r="AC12" s="19">
        <v>5</v>
      </c>
      <c r="AD12" s="19"/>
      <c r="AE12" s="19"/>
      <c r="AF12" s="19">
        <v>5</v>
      </c>
      <c r="AG12" s="19">
        <v>5</v>
      </c>
      <c r="AH12" s="19">
        <v>5</v>
      </c>
      <c r="AI12" s="19">
        <v>5</v>
      </c>
      <c r="AJ12" s="19">
        <v>5</v>
      </c>
      <c r="AK12" s="19"/>
      <c r="AL12" s="19"/>
      <c r="AM12" s="19">
        <v>5</v>
      </c>
      <c r="AN12" s="19">
        <v>5</v>
      </c>
      <c r="AO12" s="19">
        <v>5</v>
      </c>
      <c r="AP12" s="19">
        <v>5</v>
      </c>
      <c r="AQ12" s="19">
        <v>5</v>
      </c>
      <c r="AR12" s="19"/>
      <c r="AS12" s="19"/>
      <c r="AT12" s="19">
        <v>5</v>
      </c>
      <c r="AU12" s="19">
        <v>5</v>
      </c>
      <c r="AV12" s="19">
        <v>5</v>
      </c>
      <c r="AW12" s="19">
        <v>5</v>
      </c>
      <c r="AX12" s="19">
        <v>5</v>
      </c>
      <c r="AY12" s="19"/>
      <c r="AZ12" s="19"/>
      <c r="BA12" s="19"/>
      <c r="BB12" s="19">
        <v>5</v>
      </c>
      <c r="BC12" s="42">
        <v>5</v>
      </c>
      <c r="BD12" s="94">
        <f t="shared" si="0"/>
        <v>110</v>
      </c>
      <c r="BE12" s="95"/>
      <c r="BF12" s="96"/>
      <c r="BG12" s="97">
        <f t="shared" si="1"/>
        <v>27.5</v>
      </c>
      <c r="BH12" s="98"/>
      <c r="BI12" s="99"/>
      <c r="BJ12" s="97">
        <f t="shared" si="2"/>
        <v>0.6</v>
      </c>
      <c r="BK12" s="98"/>
      <c r="BL12" s="100"/>
      <c r="BM12" s="17">
        <f t="shared" ref="BM12:BM25" si="7">IF(BD12="",0,IF(BD12/$BM$3&gt;1,1,BD12/$BM$3))</f>
        <v>0.6875</v>
      </c>
      <c r="BN12" s="17">
        <f t="shared" si="3"/>
        <v>0</v>
      </c>
      <c r="BO12" s="17">
        <f t="shared" si="4"/>
        <v>0.6875</v>
      </c>
      <c r="BP12" s="25">
        <f t="shared" si="5"/>
        <v>0</v>
      </c>
      <c r="BQ12" s="25">
        <f t="shared" si="6"/>
        <v>1</v>
      </c>
    </row>
    <row r="13" spans="1:69" s="3" customFormat="1" ht="20.25" customHeight="1" x14ac:dyDescent="0.15">
      <c r="A13" s="16">
        <v>43</v>
      </c>
      <c r="B13" s="16"/>
      <c r="C13" s="102" t="s">
        <v>28</v>
      </c>
      <c r="D13" s="103"/>
      <c r="E13" s="103"/>
      <c r="F13" s="103"/>
      <c r="G13" s="103"/>
      <c r="H13" s="103"/>
      <c r="I13" s="103"/>
      <c r="J13" s="103"/>
      <c r="K13" s="104" t="s">
        <v>13</v>
      </c>
      <c r="L13" s="104"/>
      <c r="M13" s="104"/>
      <c r="N13" s="104"/>
      <c r="O13" s="104"/>
      <c r="P13" s="104"/>
      <c r="Q13" s="104"/>
      <c r="R13" s="105" t="s">
        <v>66</v>
      </c>
      <c r="S13" s="105"/>
      <c r="T13" s="105"/>
      <c r="U13" s="105"/>
      <c r="V13" s="105"/>
      <c r="W13" s="105"/>
      <c r="X13" s="106"/>
      <c r="Y13" s="44">
        <v>4.5</v>
      </c>
      <c r="Z13" s="19">
        <v>4.5</v>
      </c>
      <c r="AA13" s="40">
        <v>4.5</v>
      </c>
      <c r="AB13" s="19">
        <v>4.5</v>
      </c>
      <c r="AC13" s="45" t="s">
        <v>75</v>
      </c>
      <c r="AD13" s="39"/>
      <c r="AE13" s="43"/>
      <c r="AF13" s="42">
        <v>2</v>
      </c>
      <c r="AG13" s="42">
        <v>4.5</v>
      </c>
      <c r="AH13" s="19">
        <v>4.5</v>
      </c>
      <c r="AI13" s="41">
        <v>4.5</v>
      </c>
      <c r="AJ13" s="40">
        <v>4.5</v>
      </c>
      <c r="AK13" s="19"/>
      <c r="AL13" s="42"/>
      <c r="AM13" s="45" t="s">
        <v>75</v>
      </c>
      <c r="AN13" s="40">
        <v>4.5</v>
      </c>
      <c r="AO13" s="19">
        <v>4.5</v>
      </c>
      <c r="AP13" s="19">
        <v>2</v>
      </c>
      <c r="AQ13" s="40">
        <v>2</v>
      </c>
      <c r="AR13" s="39"/>
      <c r="AS13" s="42"/>
      <c r="AT13" s="19">
        <v>4.5</v>
      </c>
      <c r="AU13" s="40"/>
      <c r="AV13" s="19"/>
      <c r="AW13" s="19"/>
      <c r="AX13" s="40"/>
      <c r="AY13" s="19"/>
      <c r="AZ13" s="42"/>
      <c r="BA13" s="42"/>
      <c r="BB13" s="19"/>
      <c r="BC13" s="42"/>
      <c r="BD13" s="94"/>
      <c r="BE13" s="95"/>
      <c r="BF13" s="96"/>
      <c r="BG13" s="97">
        <f t="shared" si="1"/>
        <v>0</v>
      </c>
      <c r="BH13" s="98"/>
      <c r="BI13" s="99"/>
      <c r="BJ13" s="97">
        <f t="shared" si="2"/>
        <v>0</v>
      </c>
      <c r="BK13" s="98"/>
      <c r="BL13" s="100"/>
      <c r="BM13" s="17">
        <f t="shared" si="7"/>
        <v>0</v>
      </c>
      <c r="BN13" s="17">
        <f t="shared" si="3"/>
        <v>0</v>
      </c>
      <c r="BO13" s="17">
        <f t="shared" si="4"/>
        <v>0</v>
      </c>
      <c r="BP13" s="25">
        <f t="shared" si="5"/>
        <v>0</v>
      </c>
      <c r="BQ13" s="25">
        <f t="shared" si="6"/>
        <v>0</v>
      </c>
    </row>
    <row r="14" spans="1:69" s="3" customFormat="1" ht="20.25" customHeight="1" x14ac:dyDescent="0.15">
      <c r="A14" s="16">
        <v>44</v>
      </c>
      <c r="B14" s="16"/>
      <c r="C14" s="102" t="s">
        <v>37</v>
      </c>
      <c r="D14" s="103"/>
      <c r="E14" s="103"/>
      <c r="F14" s="103"/>
      <c r="G14" s="103"/>
      <c r="H14" s="103"/>
      <c r="I14" s="103"/>
      <c r="J14" s="103"/>
      <c r="K14" s="104" t="s">
        <v>11</v>
      </c>
      <c r="L14" s="104"/>
      <c r="M14" s="104"/>
      <c r="N14" s="104"/>
      <c r="O14" s="104"/>
      <c r="P14" s="104"/>
      <c r="Q14" s="104"/>
      <c r="R14" s="105" t="s">
        <v>74</v>
      </c>
      <c r="S14" s="105"/>
      <c r="T14" s="105"/>
      <c r="U14" s="105"/>
      <c r="V14" s="105"/>
      <c r="W14" s="105"/>
      <c r="X14" s="106"/>
      <c r="Y14" s="34">
        <v>8</v>
      </c>
      <c r="Z14" s="19">
        <v>8</v>
      </c>
      <c r="AA14" s="19">
        <v>8</v>
      </c>
      <c r="AB14" s="19">
        <v>8</v>
      </c>
      <c r="AC14" s="19">
        <v>8</v>
      </c>
      <c r="AD14" s="19"/>
      <c r="AE14" s="19"/>
      <c r="AF14" s="19">
        <v>8</v>
      </c>
      <c r="AG14" s="19">
        <v>8</v>
      </c>
      <c r="AH14" s="19">
        <v>8</v>
      </c>
      <c r="AI14" s="19">
        <v>8</v>
      </c>
      <c r="AJ14" s="19">
        <v>8</v>
      </c>
      <c r="AK14" s="19"/>
      <c r="AL14" s="19"/>
      <c r="AM14" s="19">
        <v>8</v>
      </c>
      <c r="AN14" s="19">
        <v>8</v>
      </c>
      <c r="AO14" s="19">
        <v>8</v>
      </c>
      <c r="AP14" s="19">
        <v>8</v>
      </c>
      <c r="AQ14" s="19">
        <v>8</v>
      </c>
      <c r="AR14" s="19"/>
      <c r="AS14" s="19"/>
      <c r="AT14" s="19">
        <v>8</v>
      </c>
      <c r="AU14" s="19">
        <v>8</v>
      </c>
      <c r="AV14" s="19">
        <v>8</v>
      </c>
      <c r="AW14" s="19">
        <v>8</v>
      </c>
      <c r="AX14" s="19">
        <v>8</v>
      </c>
      <c r="AY14" s="19"/>
      <c r="AZ14" s="19"/>
      <c r="BA14" s="19"/>
      <c r="BB14" s="19">
        <v>8</v>
      </c>
      <c r="BC14" s="20">
        <v>8</v>
      </c>
      <c r="BD14" s="95">
        <f t="shared" si="0"/>
        <v>176</v>
      </c>
      <c r="BE14" s="95"/>
      <c r="BF14" s="96"/>
      <c r="BG14" s="97">
        <f t="shared" si="1"/>
        <v>44</v>
      </c>
      <c r="BH14" s="98"/>
      <c r="BI14" s="99"/>
      <c r="BJ14" s="97">
        <f t="shared" si="2"/>
        <v>1</v>
      </c>
      <c r="BK14" s="98"/>
      <c r="BL14" s="100"/>
      <c r="BM14" s="17">
        <f t="shared" si="7"/>
        <v>1</v>
      </c>
      <c r="BN14" s="17">
        <f t="shared" si="3"/>
        <v>1</v>
      </c>
      <c r="BO14" s="17">
        <f t="shared" si="4"/>
        <v>0</v>
      </c>
      <c r="BP14" s="25">
        <f t="shared" si="5"/>
        <v>1</v>
      </c>
      <c r="BQ14" s="25">
        <f t="shared" si="6"/>
        <v>0</v>
      </c>
    </row>
    <row r="15" spans="1:69" s="3" customFormat="1" ht="20.25" customHeight="1" x14ac:dyDescent="0.15">
      <c r="A15" s="16"/>
      <c r="B15" s="16"/>
      <c r="C15" s="102"/>
      <c r="D15" s="103"/>
      <c r="E15" s="103"/>
      <c r="F15" s="103"/>
      <c r="G15" s="103"/>
      <c r="H15" s="103"/>
      <c r="I15" s="103"/>
      <c r="J15" s="103"/>
      <c r="K15" s="104"/>
      <c r="L15" s="104"/>
      <c r="M15" s="104"/>
      <c r="N15" s="104"/>
      <c r="O15" s="104"/>
      <c r="P15" s="104"/>
      <c r="Q15" s="104"/>
      <c r="R15" s="105"/>
      <c r="S15" s="105"/>
      <c r="T15" s="105"/>
      <c r="U15" s="105"/>
      <c r="V15" s="105"/>
      <c r="W15" s="105"/>
      <c r="X15" s="106"/>
      <c r="Y15" s="34"/>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20"/>
      <c r="BD15" s="95" t="str">
        <f t="shared" si="0"/>
        <v/>
      </c>
      <c r="BE15" s="95"/>
      <c r="BF15" s="96"/>
      <c r="BG15" s="97" t="str">
        <f t="shared" si="1"/>
        <v/>
      </c>
      <c r="BH15" s="98"/>
      <c r="BI15" s="99"/>
      <c r="BJ15" s="97" t="str">
        <f t="shared" si="2"/>
        <v/>
      </c>
      <c r="BK15" s="98"/>
      <c r="BL15" s="100"/>
      <c r="BM15" s="17">
        <f t="shared" si="7"/>
        <v>0</v>
      </c>
      <c r="BN15" s="17">
        <f t="shared" si="3"/>
        <v>0</v>
      </c>
      <c r="BO15" s="17">
        <f t="shared" si="4"/>
        <v>0</v>
      </c>
      <c r="BP15" s="25">
        <f t="shared" si="5"/>
        <v>0</v>
      </c>
      <c r="BQ15" s="25">
        <f t="shared" si="6"/>
        <v>0</v>
      </c>
    </row>
    <row r="16" spans="1:69" s="3" customFormat="1" ht="20.25" customHeight="1" x14ac:dyDescent="0.15">
      <c r="A16" s="16" t="s">
        <v>26</v>
      </c>
      <c r="B16" s="16"/>
      <c r="C16" s="102"/>
      <c r="D16" s="103"/>
      <c r="E16" s="103"/>
      <c r="F16" s="103"/>
      <c r="G16" s="103"/>
      <c r="H16" s="103"/>
      <c r="I16" s="103"/>
      <c r="J16" s="103"/>
      <c r="K16" s="104"/>
      <c r="L16" s="104"/>
      <c r="M16" s="104"/>
      <c r="N16" s="104"/>
      <c r="O16" s="104"/>
      <c r="P16" s="104"/>
      <c r="Q16" s="104"/>
      <c r="R16" s="105"/>
      <c r="S16" s="105"/>
      <c r="T16" s="105"/>
      <c r="U16" s="105"/>
      <c r="V16" s="105"/>
      <c r="W16" s="105"/>
      <c r="X16" s="106"/>
      <c r="Y16" s="34"/>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20"/>
      <c r="BD16" s="95" t="str">
        <f t="shared" si="0"/>
        <v/>
      </c>
      <c r="BE16" s="95"/>
      <c r="BF16" s="96"/>
      <c r="BG16" s="97" t="str">
        <f t="shared" si="1"/>
        <v/>
      </c>
      <c r="BH16" s="98"/>
      <c r="BI16" s="99"/>
      <c r="BJ16" s="97" t="str">
        <f t="shared" si="2"/>
        <v/>
      </c>
      <c r="BK16" s="98"/>
      <c r="BL16" s="100"/>
      <c r="BM16" s="17">
        <f t="shared" si="7"/>
        <v>0</v>
      </c>
      <c r="BN16" s="17">
        <f t="shared" si="3"/>
        <v>0</v>
      </c>
      <c r="BO16" s="17">
        <f t="shared" si="4"/>
        <v>0</v>
      </c>
      <c r="BP16" s="25">
        <f t="shared" si="5"/>
        <v>0</v>
      </c>
      <c r="BQ16" s="25">
        <f t="shared" si="6"/>
        <v>0</v>
      </c>
    </row>
    <row r="17" spans="1:69" s="3" customFormat="1" ht="20.25" customHeight="1" x14ac:dyDescent="0.15">
      <c r="A17" s="16" t="s">
        <v>37</v>
      </c>
      <c r="B17" s="16"/>
      <c r="C17" s="102"/>
      <c r="D17" s="103"/>
      <c r="E17" s="103"/>
      <c r="F17" s="103"/>
      <c r="G17" s="103"/>
      <c r="H17" s="103"/>
      <c r="I17" s="103"/>
      <c r="J17" s="103"/>
      <c r="K17" s="104"/>
      <c r="L17" s="104"/>
      <c r="M17" s="104"/>
      <c r="N17" s="104"/>
      <c r="O17" s="104"/>
      <c r="P17" s="104"/>
      <c r="Q17" s="104"/>
      <c r="R17" s="105"/>
      <c r="S17" s="105"/>
      <c r="T17" s="105"/>
      <c r="U17" s="105"/>
      <c r="V17" s="105"/>
      <c r="W17" s="105"/>
      <c r="X17" s="106"/>
      <c r="Y17" s="34"/>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20"/>
      <c r="BD17" s="95" t="str">
        <f t="shared" si="0"/>
        <v/>
      </c>
      <c r="BE17" s="95"/>
      <c r="BF17" s="96"/>
      <c r="BG17" s="97" t="str">
        <f>IF(R17="","",BD17/4)</f>
        <v/>
      </c>
      <c r="BH17" s="98"/>
      <c r="BI17" s="99"/>
      <c r="BJ17" s="97" t="str">
        <f t="shared" si="2"/>
        <v/>
      </c>
      <c r="BK17" s="98"/>
      <c r="BL17" s="100"/>
      <c r="BM17" s="17">
        <f t="shared" si="7"/>
        <v>0</v>
      </c>
      <c r="BN17" s="17">
        <f t="shared" si="3"/>
        <v>0</v>
      </c>
      <c r="BO17" s="17">
        <f t="shared" si="4"/>
        <v>0</v>
      </c>
      <c r="BP17" s="25">
        <f t="shared" si="5"/>
        <v>0</v>
      </c>
      <c r="BQ17" s="25">
        <f t="shared" si="6"/>
        <v>0</v>
      </c>
    </row>
    <row r="18" spans="1:69" s="3" customFormat="1" ht="20.25" customHeight="1" x14ac:dyDescent="0.15">
      <c r="A18" s="16" t="s">
        <v>28</v>
      </c>
      <c r="B18" s="16"/>
      <c r="C18" s="87"/>
      <c r="D18" s="88"/>
      <c r="E18" s="88"/>
      <c r="F18" s="88"/>
      <c r="G18" s="88"/>
      <c r="H18" s="88"/>
      <c r="I18" s="88"/>
      <c r="J18" s="89"/>
      <c r="K18" s="90"/>
      <c r="L18" s="88"/>
      <c r="M18" s="88"/>
      <c r="N18" s="88"/>
      <c r="O18" s="88"/>
      <c r="P18" s="88"/>
      <c r="Q18" s="89"/>
      <c r="R18" s="91"/>
      <c r="S18" s="92"/>
      <c r="T18" s="92"/>
      <c r="U18" s="92"/>
      <c r="V18" s="92"/>
      <c r="W18" s="92"/>
      <c r="X18" s="93"/>
      <c r="Y18" s="34"/>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20"/>
      <c r="BD18" s="94" t="str">
        <f>IF(R18="","",SUM(Y18:BC18))</f>
        <v/>
      </c>
      <c r="BE18" s="95"/>
      <c r="BF18" s="96"/>
      <c r="BG18" s="97" t="str">
        <f t="shared" si="1"/>
        <v/>
      </c>
      <c r="BH18" s="98"/>
      <c r="BI18" s="99"/>
      <c r="BJ18" s="97" t="str">
        <f t="shared" si="2"/>
        <v/>
      </c>
      <c r="BK18" s="98"/>
      <c r="BL18" s="100"/>
      <c r="BM18" s="17">
        <f t="shared" si="7"/>
        <v>0</v>
      </c>
      <c r="BN18" s="17">
        <f t="shared" si="3"/>
        <v>0</v>
      </c>
      <c r="BO18" s="17">
        <f t="shared" si="4"/>
        <v>0</v>
      </c>
      <c r="BP18" s="25">
        <f t="shared" si="5"/>
        <v>0</v>
      </c>
      <c r="BQ18" s="25">
        <f t="shared" si="6"/>
        <v>0</v>
      </c>
    </row>
    <row r="19" spans="1:69" s="3" customFormat="1" ht="20.25" customHeight="1" x14ac:dyDescent="0.15">
      <c r="A19" s="16"/>
      <c r="B19" s="16"/>
      <c r="C19" s="87"/>
      <c r="D19" s="88"/>
      <c r="E19" s="88"/>
      <c r="F19" s="88"/>
      <c r="G19" s="88"/>
      <c r="H19" s="88"/>
      <c r="I19" s="88"/>
      <c r="J19" s="89"/>
      <c r="K19" s="90"/>
      <c r="L19" s="88"/>
      <c r="M19" s="88"/>
      <c r="N19" s="88"/>
      <c r="O19" s="88"/>
      <c r="P19" s="88"/>
      <c r="Q19" s="89"/>
      <c r="R19" s="91"/>
      <c r="S19" s="92"/>
      <c r="T19" s="92"/>
      <c r="U19" s="92"/>
      <c r="V19" s="92"/>
      <c r="W19" s="92"/>
      <c r="X19" s="93"/>
      <c r="Y19" s="34"/>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c r="BA19" s="19"/>
      <c r="BB19" s="19"/>
      <c r="BC19" s="20"/>
      <c r="BD19" s="94" t="str">
        <f t="shared" si="0"/>
        <v/>
      </c>
      <c r="BE19" s="95"/>
      <c r="BF19" s="96"/>
      <c r="BG19" s="97" t="str">
        <f t="shared" si="1"/>
        <v/>
      </c>
      <c r="BH19" s="98"/>
      <c r="BI19" s="99"/>
      <c r="BJ19" s="97" t="str">
        <f t="shared" si="2"/>
        <v/>
      </c>
      <c r="BK19" s="98"/>
      <c r="BL19" s="100"/>
      <c r="BM19" s="17">
        <f t="shared" si="7"/>
        <v>0</v>
      </c>
      <c r="BN19" s="17">
        <f t="shared" si="3"/>
        <v>0</v>
      </c>
      <c r="BO19" s="17">
        <f t="shared" si="4"/>
        <v>0</v>
      </c>
      <c r="BP19" s="25">
        <f t="shared" si="5"/>
        <v>0</v>
      </c>
      <c r="BQ19" s="25">
        <f t="shared" si="6"/>
        <v>0</v>
      </c>
    </row>
    <row r="20" spans="1:69" s="3" customFormat="1" ht="20.25" customHeight="1" x14ac:dyDescent="0.15">
      <c r="A20" s="16" t="s">
        <v>11</v>
      </c>
      <c r="B20" s="16"/>
      <c r="C20" s="87"/>
      <c r="D20" s="88"/>
      <c r="E20" s="88"/>
      <c r="F20" s="88"/>
      <c r="G20" s="88"/>
      <c r="H20" s="88"/>
      <c r="I20" s="88"/>
      <c r="J20" s="89"/>
      <c r="K20" s="90"/>
      <c r="L20" s="88"/>
      <c r="M20" s="88"/>
      <c r="N20" s="88"/>
      <c r="O20" s="88"/>
      <c r="P20" s="88"/>
      <c r="Q20" s="89"/>
      <c r="R20" s="91"/>
      <c r="S20" s="92"/>
      <c r="T20" s="92"/>
      <c r="U20" s="92"/>
      <c r="V20" s="92"/>
      <c r="W20" s="92"/>
      <c r="X20" s="93"/>
      <c r="Y20" s="34"/>
      <c r="Z20" s="19"/>
      <c r="AA20" s="19"/>
      <c r="AB20" s="19"/>
      <c r="AC20" s="19"/>
      <c r="AD20" s="19"/>
      <c r="AE20" s="19"/>
      <c r="AF20" s="19"/>
      <c r="AG20" s="19"/>
      <c r="AH20" s="19"/>
      <c r="AI20" s="19"/>
      <c r="AJ20" s="19"/>
      <c r="AK20" s="19"/>
      <c r="AL20" s="19"/>
      <c r="AM20" s="19"/>
      <c r="AN20" s="19"/>
      <c r="AO20" s="19"/>
      <c r="AP20" s="19"/>
      <c r="AQ20" s="19"/>
      <c r="AR20" s="19"/>
      <c r="AS20" s="19"/>
      <c r="AT20" s="19"/>
      <c r="AU20" s="19"/>
      <c r="AV20" s="19"/>
      <c r="AW20" s="19"/>
      <c r="AX20" s="19"/>
      <c r="AY20" s="19"/>
      <c r="AZ20" s="19"/>
      <c r="BA20" s="19"/>
      <c r="BB20" s="19"/>
      <c r="BC20" s="20"/>
      <c r="BD20" s="94" t="str">
        <f t="shared" si="0"/>
        <v/>
      </c>
      <c r="BE20" s="95"/>
      <c r="BF20" s="96"/>
      <c r="BG20" s="97" t="str">
        <f t="shared" si="1"/>
        <v/>
      </c>
      <c r="BH20" s="98"/>
      <c r="BI20" s="99"/>
      <c r="BJ20" s="97" t="str">
        <f t="shared" si="2"/>
        <v/>
      </c>
      <c r="BK20" s="98"/>
      <c r="BL20" s="100"/>
      <c r="BM20" s="17">
        <f t="shared" si="7"/>
        <v>0</v>
      </c>
      <c r="BN20" s="17">
        <f t="shared" si="3"/>
        <v>0</v>
      </c>
      <c r="BO20" s="17">
        <f t="shared" si="4"/>
        <v>0</v>
      </c>
      <c r="BP20" s="25">
        <f t="shared" si="5"/>
        <v>0</v>
      </c>
      <c r="BQ20" s="25">
        <f t="shared" si="6"/>
        <v>0</v>
      </c>
    </row>
    <row r="21" spans="1:69" s="3" customFormat="1" ht="20.25" customHeight="1" x14ac:dyDescent="0.15">
      <c r="A21" s="16" t="s">
        <v>12</v>
      </c>
      <c r="B21" s="16"/>
      <c r="C21" s="87"/>
      <c r="D21" s="88"/>
      <c r="E21" s="88"/>
      <c r="F21" s="88"/>
      <c r="G21" s="88"/>
      <c r="H21" s="88"/>
      <c r="I21" s="88"/>
      <c r="J21" s="89"/>
      <c r="K21" s="90"/>
      <c r="L21" s="88"/>
      <c r="M21" s="88"/>
      <c r="N21" s="88"/>
      <c r="O21" s="88"/>
      <c r="P21" s="88"/>
      <c r="Q21" s="89"/>
      <c r="R21" s="91"/>
      <c r="S21" s="92"/>
      <c r="T21" s="92"/>
      <c r="U21" s="92"/>
      <c r="V21" s="92"/>
      <c r="W21" s="92"/>
      <c r="X21" s="93"/>
      <c r="Y21" s="34"/>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19"/>
      <c r="AX21" s="19"/>
      <c r="AY21" s="19"/>
      <c r="AZ21" s="19"/>
      <c r="BA21" s="19"/>
      <c r="BB21" s="19"/>
      <c r="BC21" s="20"/>
      <c r="BD21" s="94" t="str">
        <f t="shared" si="0"/>
        <v/>
      </c>
      <c r="BE21" s="95"/>
      <c r="BF21" s="96"/>
      <c r="BG21" s="97" t="str">
        <f t="shared" si="1"/>
        <v/>
      </c>
      <c r="BH21" s="98"/>
      <c r="BI21" s="99"/>
      <c r="BJ21" s="97" t="str">
        <f t="shared" si="2"/>
        <v/>
      </c>
      <c r="BK21" s="98"/>
      <c r="BL21" s="100"/>
      <c r="BM21" s="17">
        <f t="shared" si="7"/>
        <v>0</v>
      </c>
      <c r="BN21" s="17">
        <f t="shared" si="3"/>
        <v>0</v>
      </c>
      <c r="BO21" s="17">
        <f t="shared" si="4"/>
        <v>0</v>
      </c>
      <c r="BP21" s="25">
        <f t="shared" si="5"/>
        <v>0</v>
      </c>
      <c r="BQ21" s="25">
        <f t="shared" si="6"/>
        <v>0</v>
      </c>
    </row>
    <row r="22" spans="1:69" s="3" customFormat="1" ht="20.25" customHeight="1" x14ac:dyDescent="0.15">
      <c r="A22" s="16" t="s">
        <v>13</v>
      </c>
      <c r="B22" s="16"/>
      <c r="C22" s="87"/>
      <c r="D22" s="88"/>
      <c r="E22" s="88"/>
      <c r="F22" s="88"/>
      <c r="G22" s="88"/>
      <c r="H22" s="88"/>
      <c r="I22" s="88"/>
      <c r="J22" s="89"/>
      <c r="K22" s="91"/>
      <c r="L22" s="92"/>
      <c r="M22" s="92"/>
      <c r="N22" s="92"/>
      <c r="O22" s="92"/>
      <c r="P22" s="92"/>
      <c r="Q22" s="101"/>
      <c r="R22" s="91"/>
      <c r="S22" s="92"/>
      <c r="T22" s="92"/>
      <c r="U22" s="92"/>
      <c r="V22" s="92"/>
      <c r="W22" s="92"/>
      <c r="X22" s="93"/>
      <c r="Y22" s="34"/>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20"/>
      <c r="BD22" s="94" t="str">
        <f t="shared" si="0"/>
        <v/>
      </c>
      <c r="BE22" s="95"/>
      <c r="BF22" s="96"/>
      <c r="BG22" s="97" t="str">
        <f t="shared" si="1"/>
        <v/>
      </c>
      <c r="BH22" s="98"/>
      <c r="BI22" s="99"/>
      <c r="BJ22" s="97" t="str">
        <f t="shared" si="2"/>
        <v/>
      </c>
      <c r="BK22" s="98"/>
      <c r="BL22" s="100"/>
      <c r="BM22" s="17">
        <f t="shared" si="7"/>
        <v>0</v>
      </c>
      <c r="BN22" s="17">
        <f t="shared" si="3"/>
        <v>0</v>
      </c>
      <c r="BO22" s="17">
        <f t="shared" si="4"/>
        <v>0</v>
      </c>
      <c r="BP22" s="25">
        <f t="shared" si="5"/>
        <v>0</v>
      </c>
      <c r="BQ22" s="25">
        <f t="shared" si="6"/>
        <v>0</v>
      </c>
    </row>
    <row r="23" spans="1:69" s="3" customFormat="1" ht="20.25" customHeight="1" x14ac:dyDescent="0.15">
      <c r="A23" s="16" t="s">
        <v>14</v>
      </c>
      <c r="B23" s="16"/>
      <c r="C23" s="87"/>
      <c r="D23" s="88"/>
      <c r="E23" s="88"/>
      <c r="F23" s="88"/>
      <c r="G23" s="88"/>
      <c r="H23" s="88"/>
      <c r="I23" s="88"/>
      <c r="J23" s="89"/>
      <c r="K23" s="91"/>
      <c r="L23" s="92"/>
      <c r="M23" s="92"/>
      <c r="N23" s="92"/>
      <c r="O23" s="92"/>
      <c r="P23" s="92"/>
      <c r="Q23" s="101"/>
      <c r="R23" s="91"/>
      <c r="S23" s="92"/>
      <c r="T23" s="92"/>
      <c r="U23" s="92"/>
      <c r="V23" s="92"/>
      <c r="W23" s="92"/>
      <c r="X23" s="93"/>
      <c r="Y23" s="34"/>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20"/>
      <c r="BD23" s="94" t="str">
        <f t="shared" si="0"/>
        <v/>
      </c>
      <c r="BE23" s="95"/>
      <c r="BF23" s="96"/>
      <c r="BG23" s="97" t="str">
        <f t="shared" si="1"/>
        <v/>
      </c>
      <c r="BH23" s="98"/>
      <c r="BI23" s="99"/>
      <c r="BJ23" s="97" t="str">
        <f t="shared" si="2"/>
        <v/>
      </c>
      <c r="BK23" s="98"/>
      <c r="BL23" s="100"/>
      <c r="BM23" s="17">
        <f t="shared" si="7"/>
        <v>0</v>
      </c>
      <c r="BN23" s="17">
        <f t="shared" si="3"/>
        <v>0</v>
      </c>
      <c r="BO23" s="17">
        <f t="shared" si="4"/>
        <v>0</v>
      </c>
      <c r="BP23" s="25">
        <f t="shared" si="5"/>
        <v>0</v>
      </c>
      <c r="BQ23" s="25">
        <f t="shared" si="6"/>
        <v>0</v>
      </c>
    </row>
    <row r="24" spans="1:69" s="3" customFormat="1" ht="20.25" customHeight="1" x14ac:dyDescent="0.15">
      <c r="A24" s="16"/>
      <c r="B24" s="16"/>
      <c r="C24" s="87"/>
      <c r="D24" s="88"/>
      <c r="E24" s="88"/>
      <c r="F24" s="88"/>
      <c r="G24" s="88"/>
      <c r="H24" s="88"/>
      <c r="I24" s="88"/>
      <c r="J24" s="89"/>
      <c r="K24" s="90"/>
      <c r="L24" s="88"/>
      <c r="M24" s="88"/>
      <c r="N24" s="88"/>
      <c r="O24" s="88"/>
      <c r="P24" s="88"/>
      <c r="Q24" s="89"/>
      <c r="R24" s="91"/>
      <c r="S24" s="92"/>
      <c r="T24" s="92"/>
      <c r="U24" s="92"/>
      <c r="V24" s="92"/>
      <c r="W24" s="92"/>
      <c r="X24" s="93"/>
      <c r="Y24" s="34"/>
      <c r="Z24" s="19"/>
      <c r="AA24" s="19"/>
      <c r="AB24" s="19"/>
      <c r="AC24" s="19"/>
      <c r="AD24" s="19"/>
      <c r="AE24" s="19"/>
      <c r="AF24" s="19"/>
      <c r="AG24" s="19"/>
      <c r="AH24" s="19"/>
      <c r="AI24" s="19"/>
      <c r="AJ24" s="19"/>
      <c r="AK24" s="19"/>
      <c r="AL24" s="19"/>
      <c r="AM24" s="19"/>
      <c r="AN24" s="19"/>
      <c r="AO24" s="19"/>
      <c r="AP24" s="19"/>
      <c r="AQ24" s="19"/>
      <c r="AR24" s="19"/>
      <c r="AS24" s="19"/>
      <c r="AT24" s="19"/>
      <c r="AU24" s="19"/>
      <c r="AV24" s="19"/>
      <c r="AW24" s="19"/>
      <c r="AX24" s="19"/>
      <c r="AY24" s="19"/>
      <c r="AZ24" s="19"/>
      <c r="BA24" s="19"/>
      <c r="BB24" s="19"/>
      <c r="BC24" s="20"/>
      <c r="BD24" s="94" t="str">
        <f t="shared" si="0"/>
        <v/>
      </c>
      <c r="BE24" s="95"/>
      <c r="BF24" s="96"/>
      <c r="BG24" s="97" t="str">
        <f t="shared" si="1"/>
        <v/>
      </c>
      <c r="BH24" s="98"/>
      <c r="BI24" s="99"/>
      <c r="BJ24" s="97" t="str">
        <f t="shared" si="2"/>
        <v/>
      </c>
      <c r="BK24" s="98"/>
      <c r="BL24" s="100"/>
      <c r="BM24" s="17">
        <f t="shared" si="7"/>
        <v>0</v>
      </c>
      <c r="BN24" s="17">
        <f t="shared" si="3"/>
        <v>0</v>
      </c>
      <c r="BO24" s="17">
        <f t="shared" si="4"/>
        <v>0</v>
      </c>
      <c r="BP24" s="25">
        <f t="shared" si="5"/>
        <v>0</v>
      </c>
      <c r="BQ24" s="25">
        <f t="shared" si="6"/>
        <v>0</v>
      </c>
    </row>
    <row r="25" spans="1:69" s="3" customFormat="1" ht="20.25" customHeight="1" thickBot="1" x14ac:dyDescent="0.2">
      <c r="A25" s="23" t="s">
        <v>33</v>
      </c>
      <c r="B25" s="23"/>
      <c r="C25" s="77"/>
      <c r="D25" s="78"/>
      <c r="E25" s="78"/>
      <c r="F25" s="78"/>
      <c r="G25" s="78"/>
      <c r="H25" s="78"/>
      <c r="I25" s="78"/>
      <c r="J25" s="78"/>
      <c r="K25" s="79"/>
      <c r="L25" s="79"/>
      <c r="M25" s="79"/>
      <c r="N25" s="79"/>
      <c r="O25" s="79"/>
      <c r="P25" s="79"/>
      <c r="Q25" s="79"/>
      <c r="R25" s="79"/>
      <c r="S25" s="79"/>
      <c r="T25" s="79"/>
      <c r="U25" s="79"/>
      <c r="V25" s="79"/>
      <c r="W25" s="79"/>
      <c r="X25" s="80"/>
      <c r="Y25" s="35"/>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2"/>
      <c r="BD25" s="81" t="str">
        <f t="shared" si="0"/>
        <v/>
      </c>
      <c r="BE25" s="81"/>
      <c r="BF25" s="82"/>
      <c r="BG25" s="83" t="str">
        <f t="shared" si="1"/>
        <v/>
      </c>
      <c r="BH25" s="84"/>
      <c r="BI25" s="85"/>
      <c r="BJ25" s="83" t="str">
        <f t="shared" si="2"/>
        <v/>
      </c>
      <c r="BK25" s="84"/>
      <c r="BL25" s="86"/>
      <c r="BM25" s="17">
        <f t="shared" si="7"/>
        <v>0</v>
      </c>
      <c r="BN25" s="17">
        <f t="shared" si="3"/>
        <v>0</v>
      </c>
      <c r="BO25" s="17">
        <f t="shared" si="4"/>
        <v>0</v>
      </c>
      <c r="BP25" s="25">
        <f t="shared" si="5"/>
        <v>0</v>
      </c>
      <c r="BQ25" s="25">
        <f t="shared" si="6"/>
        <v>0</v>
      </c>
    </row>
    <row r="26" spans="1:69" s="3" customFormat="1" ht="20.25" customHeight="1" thickTop="1" thickBot="1" x14ac:dyDescent="0.2">
      <c r="A26" s="23" t="s">
        <v>34</v>
      </c>
      <c r="B26" s="23"/>
      <c r="C26" s="58" t="s">
        <v>3</v>
      </c>
      <c r="D26" s="59"/>
      <c r="E26" s="59"/>
      <c r="F26" s="59"/>
      <c r="G26" s="59"/>
      <c r="H26" s="59"/>
      <c r="I26" s="59"/>
      <c r="J26" s="59"/>
      <c r="K26" s="59"/>
      <c r="L26" s="59"/>
      <c r="M26" s="59"/>
      <c r="N26" s="59"/>
      <c r="O26" s="59"/>
      <c r="P26" s="59"/>
      <c r="Q26" s="59"/>
      <c r="R26" s="59"/>
      <c r="S26" s="59"/>
      <c r="T26" s="59"/>
      <c r="U26" s="59"/>
      <c r="V26" s="59"/>
      <c r="W26" s="59"/>
      <c r="X26" s="60"/>
      <c r="Y26" s="5">
        <f t="shared" ref="Y26:AV26" si="8">IF(SUM(Y10:Y25)=0,"",SUM(Y10:Y25))</f>
        <v>26.5</v>
      </c>
      <c r="Z26" s="6">
        <f t="shared" si="8"/>
        <v>26.5</v>
      </c>
      <c r="AA26" s="6">
        <f t="shared" si="8"/>
        <v>26.5</v>
      </c>
      <c r="AB26" s="6">
        <f t="shared" si="8"/>
        <v>26.5</v>
      </c>
      <c r="AC26" s="6">
        <f t="shared" si="8"/>
        <v>22</v>
      </c>
      <c r="AD26" s="6" t="str">
        <f t="shared" si="8"/>
        <v/>
      </c>
      <c r="AE26" s="6" t="str">
        <f t="shared" si="8"/>
        <v/>
      </c>
      <c r="AF26" s="6">
        <f t="shared" si="8"/>
        <v>24</v>
      </c>
      <c r="AG26" s="6">
        <f t="shared" si="8"/>
        <v>26.5</v>
      </c>
      <c r="AH26" s="6">
        <f t="shared" si="8"/>
        <v>26.5</v>
      </c>
      <c r="AI26" s="6">
        <f t="shared" si="8"/>
        <v>26.5</v>
      </c>
      <c r="AJ26" s="6">
        <f t="shared" si="8"/>
        <v>26.5</v>
      </c>
      <c r="AK26" s="6" t="str">
        <f t="shared" si="8"/>
        <v/>
      </c>
      <c r="AL26" s="6" t="str">
        <f t="shared" si="8"/>
        <v/>
      </c>
      <c r="AM26" s="6">
        <f t="shared" si="8"/>
        <v>22</v>
      </c>
      <c r="AN26" s="6">
        <f t="shared" si="8"/>
        <v>26.5</v>
      </c>
      <c r="AO26" s="6">
        <f t="shared" si="8"/>
        <v>26.5</v>
      </c>
      <c r="AP26" s="6">
        <f t="shared" si="8"/>
        <v>24</v>
      </c>
      <c r="AQ26" s="6">
        <f t="shared" si="8"/>
        <v>24</v>
      </c>
      <c r="AR26" s="6" t="str">
        <f t="shared" si="8"/>
        <v/>
      </c>
      <c r="AS26" s="6" t="str">
        <f t="shared" si="8"/>
        <v/>
      </c>
      <c r="AT26" s="6">
        <f t="shared" si="8"/>
        <v>26.5</v>
      </c>
      <c r="AU26" s="6">
        <f t="shared" si="8"/>
        <v>22</v>
      </c>
      <c r="AV26" s="6">
        <f t="shared" si="8"/>
        <v>22</v>
      </c>
      <c r="AW26" s="6"/>
      <c r="AX26" s="6"/>
      <c r="AY26" s="6"/>
      <c r="AZ26" s="6" t="str">
        <f t="shared" ref="AZ26:BI26" si="9">IF(SUM(AZ10:AZ25)=0,"",SUM(AZ10:AZ25))</f>
        <v/>
      </c>
      <c r="BA26" s="6" t="str">
        <f t="shared" si="9"/>
        <v/>
      </c>
      <c r="BB26" s="6">
        <f t="shared" si="9"/>
        <v>22</v>
      </c>
      <c r="BC26" s="7">
        <f t="shared" si="9"/>
        <v>22</v>
      </c>
      <c r="BD26" s="70">
        <f t="shared" si="9"/>
        <v>487</v>
      </c>
      <c r="BE26" s="71" t="str">
        <f t="shared" si="9"/>
        <v/>
      </c>
      <c r="BF26" s="72" t="str">
        <f t="shared" si="9"/>
        <v/>
      </c>
      <c r="BG26" s="73">
        <f t="shared" si="9"/>
        <v>121.75</v>
      </c>
      <c r="BH26" s="74" t="str">
        <f t="shared" si="9"/>
        <v/>
      </c>
      <c r="BI26" s="75" t="str">
        <f t="shared" si="9"/>
        <v/>
      </c>
      <c r="BJ26" s="73" t="s">
        <v>9</v>
      </c>
      <c r="BK26" s="74" t="str">
        <f>IF(SUM(BK10:BK25)=0,"",SUM(BK10:BK25))</f>
        <v/>
      </c>
      <c r="BL26" s="76" t="str">
        <f>IF(SUM(BL10:BL25)=0,"",SUM(BL10:BL25))</f>
        <v/>
      </c>
    </row>
    <row r="27" spans="1:69" s="3" customFormat="1" ht="20.25" customHeight="1" thickBot="1" x14ac:dyDescent="0.2">
      <c r="A27" s="23"/>
      <c r="B27" s="23"/>
      <c r="C27" s="58" t="s">
        <v>30</v>
      </c>
      <c r="D27" s="59"/>
      <c r="E27" s="59"/>
      <c r="F27" s="59"/>
      <c r="G27" s="59"/>
      <c r="H27" s="59"/>
      <c r="I27" s="59"/>
      <c r="J27" s="59"/>
      <c r="K27" s="59"/>
      <c r="L27" s="59"/>
      <c r="M27" s="59"/>
      <c r="N27" s="59"/>
      <c r="O27" s="59"/>
      <c r="P27" s="59"/>
      <c r="Q27" s="59"/>
      <c r="R27" s="59"/>
      <c r="S27" s="59"/>
      <c r="T27" s="59"/>
      <c r="U27" s="59"/>
      <c r="V27" s="59"/>
      <c r="W27" s="59"/>
      <c r="X27" s="60"/>
      <c r="Y27" s="38"/>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7"/>
      <c r="BD27" s="61"/>
      <c r="BE27" s="62"/>
      <c r="BF27" s="62"/>
      <c r="BG27" s="62"/>
      <c r="BH27" s="62"/>
      <c r="BI27" s="62"/>
      <c r="BJ27" s="62"/>
      <c r="BK27" s="62"/>
      <c r="BL27" s="63"/>
    </row>
    <row r="28" spans="1:69" ht="20.25" customHeight="1" x14ac:dyDescent="0.15">
      <c r="A28" s="23" t="s">
        <v>47</v>
      </c>
      <c r="B28" s="23"/>
      <c r="C28" s="2"/>
      <c r="D28" s="2"/>
      <c r="E28" s="2"/>
      <c r="F28" s="2"/>
      <c r="G28" s="2"/>
      <c r="H28" s="2"/>
      <c r="I28" s="2"/>
      <c r="J28" s="2"/>
      <c r="K28" s="2"/>
      <c r="L28" s="2"/>
      <c r="M28" s="2"/>
      <c r="N28" s="2"/>
      <c r="O28" s="2"/>
      <c r="P28" s="2"/>
      <c r="Q28" s="2"/>
      <c r="R28" s="2"/>
      <c r="S28" s="2"/>
      <c r="T28" s="2"/>
      <c r="U28" s="2"/>
      <c r="V28" s="2"/>
      <c r="W28" s="2"/>
      <c r="X28" s="2"/>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64" t="s">
        <v>40</v>
      </c>
      <c r="BE28" s="65"/>
      <c r="BF28" s="65"/>
      <c r="BG28" s="66"/>
      <c r="BH28" s="65">
        <f>ROUNDDOWN(SUM(BN11:BN25),1)</f>
        <v>1.1000000000000001</v>
      </c>
      <c r="BI28" s="65"/>
      <c r="BJ28" s="67"/>
      <c r="BK28" s="68" t="str">
        <f>IF(BH28&gt;0,"○","")</f>
        <v>○</v>
      </c>
      <c r="BL28" s="69"/>
      <c r="BM28" s="8"/>
    </row>
    <row r="29" spans="1:69" ht="20.25" customHeight="1" thickBot="1" x14ac:dyDescent="0.2">
      <c r="A29" s="23" t="s">
        <v>48</v>
      </c>
      <c r="B29" s="23"/>
      <c r="C29" s="2"/>
      <c r="D29" s="2"/>
      <c r="E29" s="2"/>
      <c r="F29" s="2"/>
      <c r="G29" s="2"/>
      <c r="H29" s="2"/>
      <c r="I29" s="2"/>
      <c r="J29" s="2"/>
      <c r="K29" s="2"/>
      <c r="L29" s="2"/>
      <c r="M29" s="2"/>
      <c r="N29" s="2"/>
      <c r="O29" s="2"/>
      <c r="P29" s="2"/>
      <c r="Q29" s="2"/>
      <c r="R29" s="2"/>
      <c r="S29" s="2"/>
      <c r="T29" s="2"/>
      <c r="U29" s="2"/>
      <c r="V29" s="2"/>
      <c r="W29" s="2"/>
      <c r="X29" s="2"/>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47" t="s">
        <v>28</v>
      </c>
      <c r="BE29" s="48"/>
      <c r="BF29" s="48"/>
      <c r="BG29" s="48"/>
      <c r="BH29" s="48">
        <f>ROUNDDOWN(SUM(BO11:BO25),1)</f>
        <v>0.6</v>
      </c>
      <c r="BI29" s="48"/>
      <c r="BJ29" s="49"/>
      <c r="BK29" s="50" t="str">
        <f>IF(BH29&gt;0,"○","")</f>
        <v>○</v>
      </c>
      <c r="BL29" s="51"/>
      <c r="BM29" s="8"/>
    </row>
    <row r="30" spans="1:69" ht="20.25" customHeight="1" thickBot="1" x14ac:dyDescent="0.2">
      <c r="A30" s="23"/>
      <c r="B30" s="23"/>
      <c r="C30" s="13"/>
      <c r="D30" s="2"/>
      <c r="E30" s="2"/>
      <c r="F30" s="2"/>
      <c r="G30" s="2"/>
      <c r="H30" s="11"/>
      <c r="I30" s="2"/>
      <c r="J30" s="2"/>
      <c r="K30" s="11"/>
      <c r="L30" s="13"/>
      <c r="M30" s="11"/>
      <c r="N30" s="11"/>
      <c r="O30" s="11"/>
      <c r="P30" s="31"/>
      <c r="Q30" s="11"/>
      <c r="R30" s="11"/>
      <c r="S30" s="11"/>
      <c r="T30" s="11"/>
      <c r="U30" s="11"/>
      <c r="V30" s="2"/>
      <c r="W30" s="2"/>
      <c r="X30" s="2"/>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52" t="s">
        <v>39</v>
      </c>
      <c r="BA30" s="53"/>
      <c r="BB30" s="53"/>
      <c r="BC30" s="53"/>
      <c r="BD30" s="54"/>
      <c r="BE30" s="54"/>
      <c r="BF30" s="54"/>
      <c r="BG30" s="55"/>
      <c r="BH30" s="56">
        <f>ROUNDDOWN(SUM(BN11:BO25),1)</f>
        <v>1.8</v>
      </c>
      <c r="BI30" s="56"/>
      <c r="BJ30" s="57"/>
      <c r="BK30" s="50" t="str">
        <f>IF(SUM(BP11:BQ25)&gt;0,IF(BH30&gt;=H5/BM5,"○",""),"")</f>
        <v/>
      </c>
      <c r="BL30" s="51"/>
      <c r="BM30" s="8"/>
    </row>
    <row r="31" spans="1:69" ht="19.5" customHeight="1" x14ac:dyDescent="0.15">
      <c r="A31" s="23" t="s">
        <v>51</v>
      </c>
      <c r="B31" s="15">
        <v>10</v>
      </c>
      <c r="C31" s="12" t="s">
        <v>21</v>
      </c>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row>
    <row r="32" spans="1:69" x14ac:dyDescent="0.15">
      <c r="A32" s="23" t="s">
        <v>50</v>
      </c>
      <c r="B32" s="15">
        <v>7.5</v>
      </c>
      <c r="C32" s="8" t="s">
        <v>35</v>
      </c>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9"/>
    </row>
    <row r="33" spans="3:67" x14ac:dyDescent="0.15">
      <c r="C33" s="8" t="s">
        <v>41</v>
      </c>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9"/>
    </row>
    <row r="34" spans="3:67" x14ac:dyDescent="0.15">
      <c r="C34" s="8" t="s">
        <v>42</v>
      </c>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9"/>
    </row>
    <row r="35" spans="3:67" x14ac:dyDescent="0.15">
      <c r="C35" s="8" t="s">
        <v>43</v>
      </c>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9"/>
    </row>
    <row r="36" spans="3:67" x14ac:dyDescent="0.15">
      <c r="C36" s="9" t="s">
        <v>44</v>
      </c>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9"/>
    </row>
    <row r="37" spans="3:67" x14ac:dyDescent="0.15">
      <c r="C37" s="9"/>
      <c r="D37" s="9" t="s">
        <v>15</v>
      </c>
      <c r="E37" s="9"/>
      <c r="F37" s="9"/>
      <c r="G37" s="9"/>
      <c r="H37" s="9"/>
      <c r="I37" s="9"/>
      <c r="J37" s="9"/>
      <c r="K37" s="9"/>
      <c r="L37" s="9"/>
      <c r="M37" s="9"/>
      <c r="N37" s="9"/>
      <c r="O37" s="9"/>
      <c r="P37" s="9"/>
      <c r="Q37" s="9"/>
      <c r="R37" s="9"/>
      <c r="S37" s="9"/>
      <c r="T37" s="9"/>
      <c r="U37" s="9"/>
      <c r="V37" s="9"/>
      <c r="W37" s="9"/>
      <c r="X37" s="9"/>
      <c r="Y37" s="9"/>
      <c r="Z37" s="9"/>
      <c r="AA37" s="9"/>
      <c r="AB37" s="9"/>
      <c r="AC37" s="9"/>
      <c r="AD37" s="8"/>
      <c r="AE37" s="8"/>
      <c r="AF37" s="8"/>
      <c r="AG37" s="8"/>
      <c r="AH37" s="8"/>
      <c r="AI37" s="8"/>
      <c r="AJ37" s="8"/>
      <c r="AK37" s="8"/>
      <c r="AL37" s="8"/>
      <c r="AM37" s="8"/>
      <c r="AN37" s="8"/>
      <c r="AO37" s="8"/>
      <c r="AP37" s="8"/>
      <c r="AQ37" s="9"/>
      <c r="AR37" s="9"/>
      <c r="AS37" s="9"/>
      <c r="AT37" s="9"/>
      <c r="AU37" s="9"/>
      <c r="AV37" s="9"/>
      <c r="AW37" s="9"/>
      <c r="AX37" s="9"/>
      <c r="AY37" s="9"/>
      <c r="AZ37" s="9"/>
      <c r="BA37" s="9"/>
      <c r="BB37" s="9"/>
      <c r="BC37" s="9"/>
      <c r="BD37" s="9"/>
      <c r="BE37" s="9"/>
      <c r="BF37" s="9"/>
      <c r="BG37" s="9"/>
      <c r="BH37" s="9"/>
      <c r="BI37" s="9"/>
      <c r="BJ37" s="9"/>
      <c r="BK37" s="9"/>
      <c r="BL37" s="9"/>
    </row>
    <row r="38" spans="3:67" x14ac:dyDescent="0.15">
      <c r="C38" s="9"/>
      <c r="D38" s="9"/>
      <c r="E38" s="9" t="s">
        <v>17</v>
      </c>
      <c r="F38" s="9"/>
      <c r="G38" s="9"/>
      <c r="H38" s="9"/>
      <c r="I38" s="9"/>
      <c r="J38" s="9"/>
      <c r="K38" s="9"/>
      <c r="L38" s="9"/>
      <c r="M38" s="9"/>
      <c r="N38" s="9"/>
      <c r="O38" s="9"/>
      <c r="P38" s="9"/>
      <c r="Q38" s="9"/>
      <c r="R38" s="9"/>
      <c r="S38" s="9"/>
      <c r="T38" s="9"/>
      <c r="U38" s="9"/>
      <c r="V38" s="9"/>
      <c r="W38" s="9"/>
      <c r="X38" s="9"/>
      <c r="Y38" s="9"/>
      <c r="Z38" s="9"/>
      <c r="AA38" s="9"/>
      <c r="AB38" s="9"/>
      <c r="AC38" s="9"/>
      <c r="AD38" s="8"/>
      <c r="AE38" s="8"/>
      <c r="AF38" s="8"/>
      <c r="AG38" s="8"/>
      <c r="AH38" s="8"/>
      <c r="AI38" s="8"/>
      <c r="AJ38" s="8"/>
      <c r="AK38" s="8"/>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row>
    <row r="39" spans="3:67" x14ac:dyDescent="0.15">
      <c r="C39" s="9"/>
      <c r="D39" s="9" t="s">
        <v>16</v>
      </c>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M39" s="9"/>
    </row>
    <row r="40" spans="3:67" x14ac:dyDescent="0.15">
      <c r="C40" s="9"/>
      <c r="D40" s="9" t="s">
        <v>18</v>
      </c>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8"/>
    </row>
    <row r="41" spans="3:67" x14ac:dyDescent="0.15">
      <c r="C41" s="9"/>
      <c r="D41" s="9" t="s">
        <v>19</v>
      </c>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row>
    <row r="42" spans="3:67" x14ac:dyDescent="0.15">
      <c r="C42" s="9"/>
      <c r="D42" s="9"/>
      <c r="E42" s="9" t="s">
        <v>20</v>
      </c>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O42" s="46"/>
    </row>
    <row r="43" spans="3:67" x14ac:dyDescent="0.15">
      <c r="C43" s="8" t="s">
        <v>45</v>
      </c>
      <c r="D43" s="8"/>
      <c r="E43" s="8"/>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8"/>
      <c r="BO43" s="46"/>
    </row>
    <row r="44" spans="3:67" x14ac:dyDescent="0.15">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9"/>
      <c r="AE44" s="9"/>
      <c r="AF44" s="9"/>
      <c r="AG44" s="9"/>
      <c r="AH44" s="9"/>
      <c r="AI44" s="9"/>
      <c r="AJ44" s="9"/>
      <c r="AK44" s="9"/>
      <c r="AL44" s="9"/>
      <c r="AM44" s="9"/>
      <c r="AN44" s="9"/>
      <c r="AO44" s="9"/>
      <c r="AP44" s="9"/>
      <c r="AQ44" s="8"/>
      <c r="AR44" s="8"/>
      <c r="AS44" s="8"/>
      <c r="AT44" s="8"/>
      <c r="AU44" s="8"/>
      <c r="AV44" s="8"/>
      <c r="AW44" s="8"/>
      <c r="AX44" s="8"/>
      <c r="AY44" s="8"/>
      <c r="AZ44" s="8"/>
      <c r="BA44" s="8"/>
      <c r="BB44" s="8"/>
      <c r="BC44" s="8"/>
      <c r="BD44" s="8"/>
      <c r="BE44" s="8"/>
      <c r="BF44" s="8"/>
      <c r="BG44" s="8"/>
      <c r="BH44" s="8"/>
      <c r="BI44" s="8"/>
      <c r="BJ44" s="8"/>
      <c r="BK44" s="8"/>
      <c r="BL44" s="8"/>
      <c r="BO44" s="46"/>
    </row>
    <row r="45" spans="3:67" x14ac:dyDescent="0.15">
      <c r="C45" s="9"/>
      <c r="D45" s="14"/>
      <c r="E45" s="14"/>
      <c r="F45" s="8"/>
      <c r="G45" s="8"/>
      <c r="H45" s="8"/>
      <c r="I45" s="8"/>
      <c r="J45" s="8"/>
      <c r="K45" s="8"/>
      <c r="L45" s="8"/>
      <c r="M45" s="8"/>
      <c r="N45" s="8"/>
      <c r="O45" s="8"/>
      <c r="P45" s="8"/>
      <c r="Q45" s="8"/>
      <c r="R45" s="8"/>
      <c r="S45" s="8"/>
      <c r="T45" s="8"/>
      <c r="U45" s="8"/>
      <c r="V45" s="8"/>
      <c r="W45" s="8"/>
      <c r="X45" s="8"/>
      <c r="Y45" s="8"/>
      <c r="Z45" s="8"/>
      <c r="AA45" s="8"/>
      <c r="AB45" s="8"/>
      <c r="AC45" s="8"/>
      <c r="AD45" s="9"/>
      <c r="AE45" s="9"/>
      <c r="AF45" s="9"/>
      <c r="AG45" s="9"/>
      <c r="AH45" s="9"/>
      <c r="AI45" s="9"/>
      <c r="AJ45" s="9"/>
      <c r="AK45" s="9"/>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row>
    <row r="46" spans="3:67" ht="21" customHeight="1" x14ac:dyDescent="0.15">
      <c r="C46" s="14"/>
      <c r="D46" s="14"/>
      <c r="E46" s="14"/>
      <c r="F46" s="14"/>
      <c r="G46" s="14"/>
      <c r="H46" s="14"/>
      <c r="AD46" s="8"/>
      <c r="AE46" s="8"/>
      <c r="AF46" s="8"/>
      <c r="AG46" s="8"/>
      <c r="AH46" s="8"/>
      <c r="AI46" s="8"/>
      <c r="AJ46" s="8"/>
      <c r="AK46" s="8"/>
      <c r="AL46" s="8"/>
      <c r="AM46" s="8"/>
      <c r="AN46" s="8"/>
      <c r="AO46" s="8"/>
      <c r="AP46" s="8"/>
    </row>
    <row r="47" spans="3:67" ht="21" customHeight="1" x14ac:dyDescent="0.15">
      <c r="C47" s="14"/>
      <c r="D47" s="14"/>
      <c r="E47" s="14"/>
      <c r="F47" s="14"/>
      <c r="G47" s="14"/>
      <c r="H47" s="14"/>
      <c r="AD47" s="8"/>
      <c r="AE47" s="8"/>
      <c r="AF47" s="8"/>
      <c r="AG47" s="8"/>
      <c r="AH47" s="8"/>
      <c r="AI47" s="8"/>
      <c r="AJ47" s="8"/>
      <c r="AK47" s="8"/>
    </row>
    <row r="48" spans="3:67" ht="21" customHeight="1" x14ac:dyDescent="0.15">
      <c r="C48" s="14"/>
      <c r="D48" s="14"/>
      <c r="E48" s="14"/>
      <c r="F48" s="14"/>
      <c r="G48" s="14"/>
      <c r="H48" s="14"/>
    </row>
    <row r="49" spans="3:8" ht="21" customHeight="1" x14ac:dyDescent="0.15">
      <c r="C49" s="14"/>
      <c r="D49" s="14"/>
      <c r="E49" s="14"/>
      <c r="F49" s="14"/>
      <c r="G49" s="14"/>
      <c r="H49" s="14"/>
    </row>
    <row r="50" spans="3:8" ht="21" customHeight="1" x14ac:dyDescent="0.15">
      <c r="C50" s="14"/>
      <c r="D50" s="14"/>
      <c r="E50" s="14"/>
      <c r="F50" s="14"/>
      <c r="G50" s="14"/>
      <c r="H50" s="14"/>
    </row>
    <row r="51" spans="3:8" ht="21" customHeight="1" x14ac:dyDescent="0.15">
      <c r="C51" s="14"/>
      <c r="D51" s="14"/>
      <c r="E51" s="14"/>
      <c r="F51" s="14"/>
      <c r="G51" s="14"/>
      <c r="H51" s="14"/>
    </row>
    <row r="52" spans="3:8" ht="21" customHeight="1" x14ac:dyDescent="0.15">
      <c r="C52" s="14"/>
      <c r="D52" s="14"/>
      <c r="E52" s="14"/>
      <c r="F52" s="14"/>
      <c r="G52" s="14"/>
      <c r="H52" s="14"/>
    </row>
    <row r="53" spans="3:8" ht="21" customHeight="1" x14ac:dyDescent="0.15">
      <c r="C53" s="14"/>
      <c r="D53" s="14"/>
      <c r="E53" s="14"/>
      <c r="F53" s="14"/>
      <c r="G53" s="14"/>
      <c r="H53" s="14"/>
    </row>
    <row r="54" spans="3:8" ht="21" customHeight="1" x14ac:dyDescent="0.15">
      <c r="C54" s="14"/>
      <c r="D54" s="14"/>
      <c r="E54" s="14"/>
      <c r="F54" s="14"/>
      <c r="G54" s="14"/>
      <c r="H54" s="14"/>
    </row>
    <row r="55" spans="3:8" ht="21" customHeight="1" x14ac:dyDescent="0.15">
      <c r="C55" s="14"/>
      <c r="D55" s="14"/>
      <c r="E55" s="14"/>
      <c r="F55" s="14"/>
      <c r="G55" s="14"/>
      <c r="H55" s="14"/>
    </row>
    <row r="56" spans="3:8" ht="21" customHeight="1" x14ac:dyDescent="0.15">
      <c r="F56" s="14"/>
      <c r="G56" s="14"/>
      <c r="H56" s="14"/>
    </row>
  </sheetData>
  <mergeCells count="146">
    <mergeCell ref="C2:BL2"/>
    <mergeCell ref="AT3:BF3"/>
    <mergeCell ref="BG3:BH3"/>
    <mergeCell ref="BI3:BL3"/>
    <mergeCell ref="C4:G4"/>
    <mergeCell ref="H4:M4"/>
    <mergeCell ref="N4:R4"/>
    <mergeCell ref="S4:AA4"/>
    <mergeCell ref="AB4:AF4"/>
    <mergeCell ref="AG4:AL4"/>
    <mergeCell ref="BD5:BE5"/>
    <mergeCell ref="C6:J8"/>
    <mergeCell ref="K6:Q8"/>
    <mergeCell ref="R6:X8"/>
    <mergeCell ref="Y6:AE6"/>
    <mergeCell ref="AF6:AL6"/>
    <mergeCell ref="AM6:AS6"/>
    <mergeCell ref="AT6:BC6"/>
    <mergeCell ref="BD6:BF8"/>
    <mergeCell ref="C5:G5"/>
    <mergeCell ref="H5:M5"/>
    <mergeCell ref="N5:R5"/>
    <mergeCell ref="S5:AA5"/>
    <mergeCell ref="AB5:AF5"/>
    <mergeCell ref="AG5:AL5"/>
    <mergeCell ref="C10:J10"/>
    <mergeCell ref="K10:Q10"/>
    <mergeCell ref="R10:X10"/>
    <mergeCell ref="BD10:BF10"/>
    <mergeCell ref="BG10:BI10"/>
    <mergeCell ref="BJ10:BL10"/>
    <mergeCell ref="BG6:BI8"/>
    <mergeCell ref="BJ6:BL8"/>
    <mergeCell ref="BM7:BM8"/>
    <mergeCell ref="C9:J9"/>
    <mergeCell ref="K9:Q9"/>
    <mergeCell ref="R9:X9"/>
    <mergeCell ref="BD9:BF9"/>
    <mergeCell ref="BG9:BI9"/>
    <mergeCell ref="BJ9:BL9"/>
    <mergeCell ref="C12:J12"/>
    <mergeCell ref="K12:Q12"/>
    <mergeCell ref="R12:X12"/>
    <mergeCell ref="BD12:BF12"/>
    <mergeCell ref="BG12:BI12"/>
    <mergeCell ref="BJ12:BL12"/>
    <mergeCell ref="C11:J11"/>
    <mergeCell ref="K11:Q11"/>
    <mergeCell ref="R11:X11"/>
    <mergeCell ref="BD11:BF11"/>
    <mergeCell ref="BG11:BI11"/>
    <mergeCell ref="BJ11:BL11"/>
    <mergeCell ref="C14:J14"/>
    <mergeCell ref="K14:Q14"/>
    <mergeCell ref="R14:X14"/>
    <mergeCell ref="BD14:BF14"/>
    <mergeCell ref="BG14:BI14"/>
    <mergeCell ref="BJ14:BL14"/>
    <mergeCell ref="C13:J13"/>
    <mergeCell ref="K13:Q13"/>
    <mergeCell ref="R13:X13"/>
    <mergeCell ref="BD13:BF13"/>
    <mergeCell ref="BG13:BI13"/>
    <mergeCell ref="BJ13:BL13"/>
    <mergeCell ref="C16:J16"/>
    <mergeCell ref="K16:Q16"/>
    <mergeCell ref="R16:X16"/>
    <mergeCell ref="BD16:BF16"/>
    <mergeCell ref="BG16:BI16"/>
    <mergeCell ref="BJ16:BL16"/>
    <mergeCell ref="C15:J15"/>
    <mergeCell ref="K15:Q15"/>
    <mergeCell ref="R15:X15"/>
    <mergeCell ref="BD15:BF15"/>
    <mergeCell ref="BG15:BI15"/>
    <mergeCell ref="BJ15:BL15"/>
    <mergeCell ref="C18:J18"/>
    <mergeCell ref="K18:Q18"/>
    <mergeCell ref="R18:X18"/>
    <mergeCell ref="BD18:BF18"/>
    <mergeCell ref="BG18:BI18"/>
    <mergeCell ref="BJ18:BL18"/>
    <mergeCell ref="C17:J17"/>
    <mergeCell ref="K17:Q17"/>
    <mergeCell ref="R17:X17"/>
    <mergeCell ref="BD17:BF17"/>
    <mergeCell ref="BG17:BI17"/>
    <mergeCell ref="BJ17:BL17"/>
    <mergeCell ref="C20:J20"/>
    <mergeCell ref="K20:Q20"/>
    <mergeCell ref="R20:X20"/>
    <mergeCell ref="BD20:BF20"/>
    <mergeCell ref="BG20:BI20"/>
    <mergeCell ref="BJ20:BL20"/>
    <mergeCell ref="C19:J19"/>
    <mergeCell ref="K19:Q19"/>
    <mergeCell ref="R19:X19"/>
    <mergeCell ref="BD19:BF19"/>
    <mergeCell ref="BG19:BI19"/>
    <mergeCell ref="BJ19:BL19"/>
    <mergeCell ref="C22:J22"/>
    <mergeCell ref="K22:Q22"/>
    <mergeCell ref="R22:X22"/>
    <mergeCell ref="BD22:BF22"/>
    <mergeCell ref="BG22:BI22"/>
    <mergeCell ref="BJ22:BL22"/>
    <mergeCell ref="C21:J21"/>
    <mergeCell ref="K21:Q21"/>
    <mergeCell ref="R21:X21"/>
    <mergeCell ref="BD21:BF21"/>
    <mergeCell ref="BG21:BI21"/>
    <mergeCell ref="BJ21:BL21"/>
    <mergeCell ref="C24:J24"/>
    <mergeCell ref="K24:Q24"/>
    <mergeCell ref="R24:X24"/>
    <mergeCell ref="BD24:BF24"/>
    <mergeCell ref="BG24:BI24"/>
    <mergeCell ref="BJ24:BL24"/>
    <mergeCell ref="C23:J23"/>
    <mergeCell ref="K23:Q23"/>
    <mergeCell ref="R23:X23"/>
    <mergeCell ref="BD23:BF23"/>
    <mergeCell ref="BG23:BI23"/>
    <mergeCell ref="BJ23:BL23"/>
    <mergeCell ref="BD26:BF26"/>
    <mergeCell ref="BG26:BI26"/>
    <mergeCell ref="BJ26:BL26"/>
    <mergeCell ref="C25:J25"/>
    <mergeCell ref="K25:Q25"/>
    <mergeCell ref="R25:X25"/>
    <mergeCell ref="BD25:BF25"/>
    <mergeCell ref="BG25:BI25"/>
    <mergeCell ref="BJ25:BL25"/>
    <mergeCell ref="C26:X26"/>
    <mergeCell ref="BO42:BO44"/>
    <mergeCell ref="BD29:BG29"/>
    <mergeCell ref="BH29:BJ29"/>
    <mergeCell ref="BK29:BL29"/>
    <mergeCell ref="AZ30:BG30"/>
    <mergeCell ref="BH30:BJ30"/>
    <mergeCell ref="BK30:BL30"/>
    <mergeCell ref="C27:X27"/>
    <mergeCell ref="BD27:BL27"/>
    <mergeCell ref="BD28:BG28"/>
    <mergeCell ref="BH28:BJ28"/>
    <mergeCell ref="BK28:BL28"/>
  </mergeCells>
  <phoneticPr fontId="2"/>
  <dataValidations count="6">
    <dataValidation type="list" allowBlank="1" showInputMessage="1" showErrorMessage="1" sqref="BG3:BH3" xr:uid="{502AF34D-AA8C-4A9F-A303-71EC6788AA9D}">
      <formula1>$A$3:$A$14</formula1>
    </dataValidation>
    <dataValidation type="list" allowBlank="1" showInputMessage="1" showErrorMessage="1" sqref="K9:Q25" xr:uid="{80E26CA2-6084-405F-A1E9-E6FAD9A45764}">
      <formula1>$A$20:$A$23</formula1>
    </dataValidation>
    <dataValidation type="list" allowBlank="1" showInputMessage="1" showErrorMessage="1" sqref="C11:J25" xr:uid="{5630A22A-0247-43A9-A6D6-FD0AE42F9108}">
      <formula1>$A$16:$A$18</formula1>
    </dataValidation>
    <dataValidation type="list" allowBlank="1" showInputMessage="1" showErrorMessage="1" sqref="AT5:BC5 AG5:AL5" xr:uid="{EEB3A8A8-18CF-4A32-8709-221BA067184D}">
      <formula1>$A$25:$A$26</formula1>
    </dataValidation>
    <dataValidation type="list" allowBlank="1" showInputMessage="1" showErrorMessage="1" sqref="S5:AA5" xr:uid="{7C14BE0C-A454-4DB5-97C1-840CB6729CB7}">
      <formula1>$A$28:$A$29</formula1>
    </dataValidation>
    <dataValidation type="list" allowBlank="1" showInputMessage="1" showErrorMessage="1" sqref="AG4:AL4" xr:uid="{60DA2484-604D-4467-8C11-5336ECC25BCE}">
      <formula1>$A$31:$A$32</formula1>
    </dataValidation>
  </dataValidations>
  <pageMargins left="0.7" right="0.7" top="0.75" bottom="0.75" header="0.3" footer="0.3"/>
  <pageSetup paperSize="9" scale="66" orientation="landscape" horizontalDpi="0"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41E484-F4B9-4CFD-BEBA-A62DBCB1C467}">
  <sheetPr>
    <pageSetUpPr fitToPage="1"/>
  </sheetPr>
  <dimension ref="A1:BQ56"/>
  <sheetViews>
    <sheetView tabSelected="1" topLeftCell="C5" workbookViewId="0">
      <selection activeCell="AD12" sqref="AD12"/>
    </sheetView>
  </sheetViews>
  <sheetFormatPr defaultColWidth="9" defaultRowHeight="14.25" x14ac:dyDescent="0.15"/>
  <cols>
    <col min="1" max="1" width="19.5" style="15" hidden="1" customWidth="1"/>
    <col min="2" max="2" width="7.625" style="15" hidden="1" customWidth="1"/>
    <col min="3" max="6" width="2.625" style="10" customWidth="1"/>
    <col min="7" max="7" width="0.25" style="10" customWidth="1"/>
    <col min="8" max="8" width="0.125" style="10" hidden="1" customWidth="1"/>
    <col min="9" max="10" width="0.125" style="1" hidden="1" customWidth="1"/>
    <col min="11" max="14" width="2.625" style="1" customWidth="1"/>
    <col min="15" max="15" width="0.625" style="1" customWidth="1"/>
    <col min="16" max="16" width="0.125" style="1" customWidth="1"/>
    <col min="17" max="17" width="0.125" style="1" hidden="1" customWidth="1"/>
    <col min="18" max="21" width="2.625" style="1" customWidth="1"/>
    <col min="22" max="22" width="1.875" style="1" customWidth="1"/>
    <col min="23" max="23" width="0.875" style="1" hidden="1" customWidth="1"/>
    <col min="24" max="24" width="0.75" style="1" hidden="1" customWidth="1"/>
    <col min="25" max="25" width="3.125" style="1" customWidth="1"/>
    <col min="26" max="26" width="2.375" style="1" customWidth="1"/>
    <col min="27" max="27" width="2.5" style="1" customWidth="1"/>
    <col min="28" max="32" width="3.125" style="1" customWidth="1"/>
    <col min="33" max="34" width="2.375" style="1" customWidth="1"/>
    <col min="35" max="39" width="3.125" style="1" customWidth="1"/>
    <col min="40" max="41" width="2.5" style="1" customWidth="1"/>
    <col min="42" max="46" width="3.125" style="1" customWidth="1"/>
    <col min="47" max="47" width="2.375" style="1" customWidth="1"/>
    <col min="48" max="48" width="2.625" style="1" customWidth="1"/>
    <col min="49" max="53" width="3.125" style="1" customWidth="1"/>
    <col min="54" max="54" width="2.5" style="1" customWidth="1"/>
    <col min="55" max="55" width="2.375" style="1" customWidth="1"/>
    <col min="56" max="57" width="2.625" style="1" customWidth="1"/>
    <col min="58" max="58" width="2" style="1" customWidth="1"/>
    <col min="59" max="60" width="2.625" style="1" customWidth="1"/>
    <col min="61" max="61" width="1.625" style="1" customWidth="1"/>
    <col min="62" max="63" width="2.625" style="1" customWidth="1"/>
    <col min="64" max="64" width="1.375" style="1" customWidth="1"/>
    <col min="65" max="67" width="9.875" style="1" hidden="1" customWidth="1"/>
    <col min="68" max="69" width="9" style="1" hidden="1" customWidth="1"/>
    <col min="70" max="16384" width="9" style="1"/>
  </cols>
  <sheetData>
    <row r="1" spans="1:69" ht="21" customHeight="1" x14ac:dyDescent="0.15">
      <c r="C1" s="3" t="s">
        <v>53</v>
      </c>
    </row>
    <row r="2" spans="1:69" ht="20.25" customHeight="1" thickBot="1" x14ac:dyDescent="0.2">
      <c r="C2" s="171" t="s">
        <v>72</v>
      </c>
      <c r="D2" s="171"/>
      <c r="E2" s="171"/>
      <c r="F2" s="171"/>
      <c r="G2" s="171"/>
      <c r="H2" s="171"/>
      <c r="I2" s="171"/>
      <c r="J2" s="171"/>
      <c r="K2" s="171"/>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Q2" s="171"/>
      <c r="AR2" s="171"/>
      <c r="AS2" s="171"/>
      <c r="AT2" s="171"/>
      <c r="AU2" s="171"/>
      <c r="AV2" s="171"/>
      <c r="AW2" s="171"/>
      <c r="AX2" s="171"/>
      <c r="AY2" s="171"/>
      <c r="AZ2" s="171"/>
      <c r="BA2" s="171"/>
      <c r="BB2" s="171"/>
      <c r="BC2" s="171"/>
      <c r="BD2" s="171"/>
      <c r="BE2" s="171"/>
      <c r="BF2" s="171"/>
      <c r="BG2" s="171"/>
      <c r="BH2" s="171"/>
      <c r="BI2" s="171"/>
      <c r="BJ2" s="171"/>
      <c r="BK2" s="171"/>
      <c r="BL2" s="171"/>
      <c r="BM2" s="18" t="s">
        <v>22</v>
      </c>
    </row>
    <row r="3" spans="1:69" s="3" customFormat="1" ht="20.25" customHeight="1" thickBot="1" x14ac:dyDescent="0.2">
      <c r="A3" s="16">
        <v>32</v>
      </c>
      <c r="B3" s="16"/>
      <c r="C3" s="2"/>
      <c r="D3" s="2"/>
      <c r="E3" s="2"/>
      <c r="F3" s="2"/>
      <c r="G3" s="2"/>
      <c r="H3" s="2"/>
      <c r="I3" s="2"/>
      <c r="J3" s="2"/>
      <c r="K3" s="2"/>
      <c r="L3"/>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172" t="s">
        <v>8</v>
      </c>
      <c r="AU3" s="173"/>
      <c r="AV3" s="173"/>
      <c r="AW3" s="173"/>
      <c r="AX3" s="173"/>
      <c r="AY3" s="173"/>
      <c r="AZ3" s="173"/>
      <c r="BA3" s="173"/>
      <c r="BB3" s="173"/>
      <c r="BC3" s="173"/>
      <c r="BD3" s="173"/>
      <c r="BE3" s="173"/>
      <c r="BF3" s="173"/>
      <c r="BG3" s="174">
        <v>40</v>
      </c>
      <c r="BH3" s="175"/>
      <c r="BI3" s="176" t="s">
        <v>54</v>
      </c>
      <c r="BJ3" s="176"/>
      <c r="BK3" s="176"/>
      <c r="BL3" s="177"/>
      <c r="BM3" s="17">
        <f>BG3*4</f>
        <v>160</v>
      </c>
    </row>
    <row r="4" spans="1:69" s="3" customFormat="1" ht="20.25" customHeight="1" thickBot="1" x14ac:dyDescent="0.2">
      <c r="A4" s="16">
        <v>33</v>
      </c>
      <c r="B4" s="16"/>
      <c r="C4" s="178" t="s">
        <v>10</v>
      </c>
      <c r="D4" s="179"/>
      <c r="E4" s="179"/>
      <c r="F4" s="179"/>
      <c r="G4" s="180"/>
      <c r="H4" s="181" t="s">
        <v>63</v>
      </c>
      <c r="I4" s="182"/>
      <c r="J4" s="182"/>
      <c r="K4" s="182"/>
      <c r="L4" s="182"/>
      <c r="M4" s="183"/>
      <c r="N4" s="172" t="s">
        <v>7</v>
      </c>
      <c r="O4" s="173"/>
      <c r="P4" s="173"/>
      <c r="Q4" s="173"/>
      <c r="R4" s="173"/>
      <c r="S4" s="184" t="s">
        <v>56</v>
      </c>
      <c r="T4" s="185"/>
      <c r="U4" s="185"/>
      <c r="V4" s="185"/>
      <c r="W4" s="185"/>
      <c r="X4" s="185"/>
      <c r="Y4" s="185"/>
      <c r="Z4" s="185"/>
      <c r="AA4" s="186"/>
      <c r="AB4" s="178" t="s">
        <v>55</v>
      </c>
      <c r="AC4" s="179"/>
      <c r="AD4" s="179"/>
      <c r="AE4" s="179"/>
      <c r="AF4" s="180"/>
      <c r="AG4" s="181" t="s">
        <v>49</v>
      </c>
      <c r="AH4" s="182"/>
      <c r="AI4" s="182"/>
      <c r="AJ4" s="182"/>
      <c r="AK4" s="182"/>
      <c r="AL4" s="183"/>
      <c r="AM4" s="27"/>
      <c r="AN4" s="27"/>
      <c r="BM4" s="32" t="s">
        <v>52</v>
      </c>
    </row>
    <row r="5" spans="1:69" s="3" customFormat="1" ht="20.25" customHeight="1" thickBot="1" x14ac:dyDescent="0.2">
      <c r="A5" s="16">
        <v>34</v>
      </c>
      <c r="B5" s="16"/>
      <c r="C5" s="160" t="s">
        <v>27</v>
      </c>
      <c r="D5" s="161"/>
      <c r="E5" s="161"/>
      <c r="F5" s="161"/>
      <c r="G5" s="161"/>
      <c r="H5" s="162">
        <v>18</v>
      </c>
      <c r="I5" s="162"/>
      <c r="J5" s="162"/>
      <c r="K5" s="162"/>
      <c r="L5" s="162"/>
      <c r="M5" s="163"/>
      <c r="N5" s="164" t="s">
        <v>46</v>
      </c>
      <c r="O5" s="165"/>
      <c r="P5" s="165"/>
      <c r="Q5" s="165"/>
      <c r="R5" s="166"/>
      <c r="S5" s="167" t="s">
        <v>48</v>
      </c>
      <c r="T5" s="168"/>
      <c r="U5" s="168"/>
      <c r="V5" s="168"/>
      <c r="W5" s="168"/>
      <c r="X5" s="168"/>
      <c r="Y5" s="169"/>
      <c r="Z5" s="169"/>
      <c r="AA5" s="170"/>
      <c r="AB5" s="160" t="s">
        <v>32</v>
      </c>
      <c r="AC5" s="161"/>
      <c r="AD5" s="161"/>
      <c r="AE5" s="161"/>
      <c r="AF5" s="161"/>
      <c r="AG5" s="162" t="s">
        <v>36</v>
      </c>
      <c r="AH5" s="162"/>
      <c r="AI5" s="162"/>
      <c r="AJ5" s="162"/>
      <c r="AK5" s="162"/>
      <c r="AL5" s="163"/>
      <c r="AM5" s="26"/>
      <c r="AN5" s="26"/>
      <c r="AO5" s="26"/>
      <c r="AP5" s="28"/>
      <c r="AQ5" s="28"/>
      <c r="AR5" s="28"/>
      <c r="AS5" s="28"/>
      <c r="AT5" s="29"/>
      <c r="AU5" s="29"/>
      <c r="AV5" s="29"/>
      <c r="AW5" s="29"/>
      <c r="AX5" s="29"/>
      <c r="AY5" s="29"/>
      <c r="AZ5" s="29"/>
      <c r="BA5" s="29"/>
      <c r="BB5" s="29"/>
      <c r="BC5" s="29"/>
      <c r="BD5" s="146" t="s">
        <v>70</v>
      </c>
      <c r="BE5" s="146"/>
      <c r="BF5" s="3">
        <v>6</v>
      </c>
      <c r="BG5" s="3" t="s">
        <v>69</v>
      </c>
      <c r="BH5" t="s">
        <v>76</v>
      </c>
      <c r="BM5" s="25">
        <f>IF(AG4="",0,VLOOKUP(AG4,A31:B32,2,FALSE))</f>
        <v>7.5</v>
      </c>
    </row>
    <row r="6" spans="1:69" s="3" customFormat="1" ht="20.25" customHeight="1" x14ac:dyDescent="0.15">
      <c r="A6" s="16">
        <v>35</v>
      </c>
      <c r="B6" s="16"/>
      <c r="C6" s="147" t="s">
        <v>0</v>
      </c>
      <c r="D6" s="148"/>
      <c r="E6" s="148"/>
      <c r="F6" s="148"/>
      <c r="G6" s="148"/>
      <c r="H6" s="148"/>
      <c r="I6" s="148"/>
      <c r="J6" s="148"/>
      <c r="K6" s="153" t="s">
        <v>1</v>
      </c>
      <c r="L6" s="153"/>
      <c r="M6" s="153"/>
      <c r="N6" s="153"/>
      <c r="O6" s="153"/>
      <c r="P6" s="153"/>
      <c r="Q6" s="153"/>
      <c r="R6" s="148" t="s">
        <v>2</v>
      </c>
      <c r="S6" s="148"/>
      <c r="T6" s="148"/>
      <c r="U6" s="148"/>
      <c r="V6" s="148"/>
      <c r="W6" s="148"/>
      <c r="X6" s="156"/>
      <c r="Y6" s="158"/>
      <c r="Z6" s="159"/>
      <c r="AA6" s="159"/>
      <c r="AB6" s="159"/>
      <c r="AC6" s="159"/>
      <c r="AD6" s="159"/>
      <c r="AE6" s="159"/>
      <c r="AF6" s="159"/>
      <c r="AG6" s="159"/>
      <c r="AH6" s="159"/>
      <c r="AI6" s="159"/>
      <c r="AJ6" s="159"/>
      <c r="AK6" s="159"/>
      <c r="AL6" s="159"/>
      <c r="AM6" s="159"/>
      <c r="AN6" s="159"/>
      <c r="AO6" s="159"/>
      <c r="AP6" s="159"/>
      <c r="AQ6" s="159"/>
      <c r="AR6" s="159"/>
      <c r="AS6" s="159"/>
      <c r="AT6" s="159"/>
      <c r="AU6" s="159"/>
      <c r="AV6" s="159"/>
      <c r="AW6" s="159"/>
      <c r="AX6" s="159"/>
      <c r="AY6" s="159"/>
      <c r="AZ6" s="159"/>
      <c r="BA6" s="159"/>
      <c r="BB6" s="159"/>
      <c r="BC6" s="159"/>
      <c r="BD6" s="196" t="s">
        <v>3</v>
      </c>
      <c r="BE6" s="153"/>
      <c r="BF6" s="153"/>
      <c r="BG6" s="127" t="s">
        <v>5</v>
      </c>
      <c r="BH6" s="127"/>
      <c r="BI6" s="127"/>
      <c r="BJ6" s="127" t="s">
        <v>4</v>
      </c>
      <c r="BK6" s="127"/>
      <c r="BL6" s="130"/>
    </row>
    <row r="7" spans="1:69" s="3" customFormat="1" ht="20.25" customHeight="1" x14ac:dyDescent="0.15">
      <c r="A7" s="16">
        <v>36</v>
      </c>
      <c r="B7" s="16"/>
      <c r="C7" s="149"/>
      <c r="D7" s="150"/>
      <c r="E7" s="150"/>
      <c r="F7" s="150"/>
      <c r="G7" s="150"/>
      <c r="H7" s="150"/>
      <c r="I7" s="150"/>
      <c r="J7" s="150"/>
      <c r="K7" s="154"/>
      <c r="L7" s="154"/>
      <c r="M7" s="154"/>
      <c r="N7" s="154"/>
      <c r="O7" s="154"/>
      <c r="P7" s="154"/>
      <c r="Q7" s="154"/>
      <c r="R7" s="150"/>
      <c r="S7" s="150"/>
      <c r="T7" s="150"/>
      <c r="U7" s="150"/>
      <c r="V7" s="150"/>
      <c r="W7" s="150"/>
      <c r="X7" s="157"/>
      <c r="Y7" s="33">
        <v>1</v>
      </c>
      <c r="Z7" s="4">
        <v>2</v>
      </c>
      <c r="AA7" s="4">
        <v>3</v>
      </c>
      <c r="AB7" s="4">
        <v>4</v>
      </c>
      <c r="AC7" s="4">
        <v>5</v>
      </c>
      <c r="AD7" s="4">
        <v>6</v>
      </c>
      <c r="AE7" s="4">
        <v>7</v>
      </c>
      <c r="AF7" s="4">
        <v>8</v>
      </c>
      <c r="AG7" s="4">
        <v>9</v>
      </c>
      <c r="AH7" s="4">
        <v>10</v>
      </c>
      <c r="AI7" s="4">
        <v>11</v>
      </c>
      <c r="AJ7" s="4">
        <v>12</v>
      </c>
      <c r="AK7" s="4">
        <v>13</v>
      </c>
      <c r="AL7" s="4">
        <v>14</v>
      </c>
      <c r="AM7" s="4">
        <v>15</v>
      </c>
      <c r="AN7" s="4">
        <v>16</v>
      </c>
      <c r="AO7" s="4">
        <v>17</v>
      </c>
      <c r="AP7" s="4">
        <v>18</v>
      </c>
      <c r="AQ7" s="4">
        <v>19</v>
      </c>
      <c r="AR7" s="4">
        <v>20</v>
      </c>
      <c r="AS7" s="4">
        <v>21</v>
      </c>
      <c r="AT7" s="4">
        <v>22</v>
      </c>
      <c r="AU7" s="4">
        <v>23</v>
      </c>
      <c r="AV7" s="4">
        <v>24</v>
      </c>
      <c r="AW7" s="4">
        <v>25</v>
      </c>
      <c r="AX7" s="4">
        <v>26</v>
      </c>
      <c r="AY7" s="4">
        <v>27</v>
      </c>
      <c r="AZ7" s="4">
        <v>28</v>
      </c>
      <c r="BA7" s="4">
        <v>29</v>
      </c>
      <c r="BB7" s="4">
        <v>30</v>
      </c>
      <c r="BC7" s="195">
        <v>31</v>
      </c>
      <c r="BD7" s="197"/>
      <c r="BE7" s="154"/>
      <c r="BF7" s="154"/>
      <c r="BG7" s="128"/>
      <c r="BH7" s="128"/>
      <c r="BI7" s="128"/>
      <c r="BJ7" s="128"/>
      <c r="BK7" s="128"/>
      <c r="BL7" s="131"/>
      <c r="BM7" s="133" t="s">
        <v>23</v>
      </c>
    </row>
    <row r="8" spans="1:69" s="3" customFormat="1" ht="20.25" customHeight="1" thickBot="1" x14ac:dyDescent="0.2">
      <c r="A8" s="16">
        <v>37</v>
      </c>
      <c r="B8" s="16"/>
      <c r="C8" s="151"/>
      <c r="D8" s="152"/>
      <c r="E8" s="152"/>
      <c r="F8" s="152"/>
      <c r="G8" s="152"/>
      <c r="H8" s="152"/>
      <c r="I8" s="152"/>
      <c r="J8" s="152"/>
      <c r="K8" s="155"/>
      <c r="L8" s="155"/>
      <c r="M8" s="155"/>
      <c r="N8" s="155"/>
      <c r="O8" s="155"/>
      <c r="P8" s="155"/>
      <c r="Q8" s="155"/>
      <c r="R8" s="152"/>
      <c r="S8" s="152"/>
      <c r="T8" s="152"/>
      <c r="U8" s="152"/>
      <c r="V8" s="152"/>
      <c r="W8" s="152"/>
      <c r="X8" s="189"/>
      <c r="Y8" s="34" t="s">
        <v>31</v>
      </c>
      <c r="Z8" s="19" t="s">
        <v>60</v>
      </c>
      <c r="AA8" s="19" t="s">
        <v>64</v>
      </c>
      <c r="AB8" s="19" t="s">
        <v>61</v>
      </c>
      <c r="AC8" s="19" t="s">
        <v>62</v>
      </c>
      <c r="AD8" s="19" t="s">
        <v>57</v>
      </c>
      <c r="AE8" s="19" t="s">
        <v>58</v>
      </c>
      <c r="AF8" s="19" t="s">
        <v>59</v>
      </c>
      <c r="AG8" s="19" t="s">
        <v>60</v>
      </c>
      <c r="AH8" s="19" t="s">
        <v>64</v>
      </c>
      <c r="AI8" s="19" t="s">
        <v>61</v>
      </c>
      <c r="AJ8" s="19" t="s">
        <v>62</v>
      </c>
      <c r="AK8" s="19" t="s">
        <v>57</v>
      </c>
      <c r="AL8" s="19" t="s">
        <v>58</v>
      </c>
      <c r="AM8" s="19" t="s">
        <v>59</v>
      </c>
      <c r="AN8" s="19" t="s">
        <v>60</v>
      </c>
      <c r="AO8" s="19" t="s">
        <v>64</v>
      </c>
      <c r="AP8" s="19" t="s">
        <v>61</v>
      </c>
      <c r="AQ8" s="19" t="s">
        <v>62</v>
      </c>
      <c r="AR8" s="19" t="s">
        <v>57</v>
      </c>
      <c r="AS8" s="19" t="s">
        <v>58</v>
      </c>
      <c r="AT8" s="19" t="s">
        <v>59</v>
      </c>
      <c r="AU8" s="19" t="s">
        <v>60</v>
      </c>
      <c r="AV8" s="19" t="s">
        <v>64</v>
      </c>
      <c r="AW8" s="19" t="s">
        <v>61</v>
      </c>
      <c r="AX8" s="19" t="s">
        <v>62</v>
      </c>
      <c r="AY8" s="19" t="s">
        <v>57</v>
      </c>
      <c r="AZ8" s="19" t="s">
        <v>58</v>
      </c>
      <c r="BA8" s="19" t="s">
        <v>59</v>
      </c>
      <c r="BB8" s="19" t="s">
        <v>60</v>
      </c>
      <c r="BC8" s="42" t="s">
        <v>64</v>
      </c>
      <c r="BD8" s="198"/>
      <c r="BE8" s="155"/>
      <c r="BF8" s="155"/>
      <c r="BG8" s="129"/>
      <c r="BH8" s="129"/>
      <c r="BI8" s="129"/>
      <c r="BJ8" s="129"/>
      <c r="BK8" s="129"/>
      <c r="BL8" s="132"/>
      <c r="BM8" s="134"/>
    </row>
    <row r="9" spans="1:69" s="3" customFormat="1" ht="20.25" customHeight="1" thickBot="1" x14ac:dyDescent="0.2">
      <c r="A9" s="16">
        <v>38</v>
      </c>
      <c r="B9" s="16"/>
      <c r="C9" s="135" t="s">
        <v>6</v>
      </c>
      <c r="D9" s="136"/>
      <c r="E9" s="136"/>
      <c r="F9" s="136"/>
      <c r="G9" s="136"/>
      <c r="H9" s="136"/>
      <c r="I9" s="136"/>
      <c r="J9" s="136"/>
      <c r="K9" s="137" t="s">
        <v>12</v>
      </c>
      <c r="L9" s="137"/>
      <c r="M9" s="137"/>
      <c r="N9" s="137"/>
      <c r="O9" s="137"/>
      <c r="P9" s="137"/>
      <c r="Q9" s="137"/>
      <c r="R9" s="138" t="s">
        <v>65</v>
      </c>
      <c r="S9" s="138"/>
      <c r="T9" s="138"/>
      <c r="U9" s="138"/>
      <c r="V9" s="138"/>
      <c r="W9" s="138"/>
      <c r="X9" s="187"/>
      <c r="Y9" s="34">
        <v>2</v>
      </c>
      <c r="Z9" s="19">
        <v>2</v>
      </c>
      <c r="AA9" s="19"/>
      <c r="AB9" s="19"/>
      <c r="AC9" s="19"/>
      <c r="AD9" s="19"/>
      <c r="AE9" s="19">
        <v>2</v>
      </c>
      <c r="AF9" s="19">
        <v>2</v>
      </c>
      <c r="AG9" s="19">
        <v>2</v>
      </c>
      <c r="AH9" s="19">
        <v>2</v>
      </c>
      <c r="AI9" s="19"/>
      <c r="AJ9" s="19"/>
      <c r="AK9" s="19">
        <v>2</v>
      </c>
      <c r="AL9" s="19">
        <v>2</v>
      </c>
      <c r="AM9" s="19">
        <v>2</v>
      </c>
      <c r="AN9" s="19">
        <v>2</v>
      </c>
      <c r="AO9" s="19">
        <v>2</v>
      </c>
      <c r="AP9" s="19"/>
      <c r="AQ9" s="19"/>
      <c r="AR9" s="19">
        <v>2</v>
      </c>
      <c r="AS9" s="19">
        <v>2</v>
      </c>
      <c r="AT9" s="19">
        <v>2</v>
      </c>
      <c r="AU9" s="19">
        <v>2</v>
      </c>
      <c r="AV9" s="19">
        <v>2</v>
      </c>
      <c r="AW9" s="19"/>
      <c r="AX9" s="19"/>
      <c r="AY9" s="19">
        <v>2</v>
      </c>
      <c r="AZ9" s="19">
        <v>2</v>
      </c>
      <c r="BA9" s="19">
        <v>2</v>
      </c>
      <c r="BB9" s="19">
        <v>2</v>
      </c>
      <c r="BC9" s="42">
        <v>2</v>
      </c>
      <c r="BD9" s="139">
        <f t="shared" ref="BD9:BD25" si="0">IF(R9="","",SUM(Y9:BC9))</f>
        <v>42</v>
      </c>
      <c r="BE9" s="140"/>
      <c r="BF9" s="141"/>
      <c r="BG9" s="142">
        <f t="shared" ref="BG9:BG25" si="1">IF(R9="","",BD9/4)</f>
        <v>10.5</v>
      </c>
      <c r="BH9" s="143"/>
      <c r="BI9" s="144"/>
      <c r="BJ9" s="142">
        <f t="shared" ref="BJ9:BJ25" si="2">IF(R9="","",IF(BD9/$BM$3&gt;=1,1,ROUNDDOWN(BD9/$BM$3,1)))</f>
        <v>0.2</v>
      </c>
      <c r="BK9" s="143"/>
      <c r="BL9" s="145"/>
      <c r="BM9" s="17">
        <f>IF(BD9="",0,BD9/BM3)</f>
        <v>0.26250000000000001</v>
      </c>
    </row>
    <row r="10" spans="1:69" s="3" customFormat="1" ht="20.25" customHeight="1" thickTop="1" x14ac:dyDescent="0.15">
      <c r="A10" s="16">
        <v>39</v>
      </c>
      <c r="B10" s="16"/>
      <c r="C10" s="116" t="s">
        <v>25</v>
      </c>
      <c r="D10" s="117"/>
      <c r="E10" s="117"/>
      <c r="F10" s="117"/>
      <c r="G10" s="117"/>
      <c r="H10" s="117"/>
      <c r="I10" s="117"/>
      <c r="J10" s="118"/>
      <c r="K10" s="119" t="s">
        <v>11</v>
      </c>
      <c r="L10" s="119"/>
      <c r="M10" s="119"/>
      <c r="N10" s="119"/>
      <c r="O10" s="119"/>
      <c r="P10" s="119"/>
      <c r="Q10" s="119"/>
      <c r="R10" s="120"/>
      <c r="S10" s="120"/>
      <c r="T10" s="120"/>
      <c r="U10" s="120"/>
      <c r="V10" s="120"/>
      <c r="W10" s="120"/>
      <c r="X10" s="188"/>
      <c r="Y10" s="34"/>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42"/>
      <c r="BD10" s="206" t="str">
        <f t="shared" si="0"/>
        <v/>
      </c>
      <c r="BE10" s="121"/>
      <c r="BF10" s="122"/>
      <c r="BG10" s="123" t="str">
        <f t="shared" si="1"/>
        <v/>
      </c>
      <c r="BH10" s="124"/>
      <c r="BI10" s="125"/>
      <c r="BJ10" s="123" t="str">
        <f t="shared" si="2"/>
        <v/>
      </c>
      <c r="BK10" s="124"/>
      <c r="BL10" s="126"/>
      <c r="BM10" s="17">
        <f>IF(BD10="",0,BD10/$BM$3)</f>
        <v>0</v>
      </c>
      <c r="BN10" s="30" t="s">
        <v>37</v>
      </c>
      <c r="BO10" s="30" t="s">
        <v>28</v>
      </c>
      <c r="BP10" s="4" t="s">
        <v>38</v>
      </c>
      <c r="BQ10" s="4" t="s">
        <v>29</v>
      </c>
    </row>
    <row r="11" spans="1:69" s="3" customFormat="1" ht="20.25" customHeight="1" x14ac:dyDescent="0.15">
      <c r="A11" s="16">
        <v>40</v>
      </c>
      <c r="B11" s="16"/>
      <c r="C11" s="107" t="s">
        <v>37</v>
      </c>
      <c r="D11" s="108"/>
      <c r="E11" s="108"/>
      <c r="F11" s="108"/>
      <c r="G11" s="108"/>
      <c r="H11" s="108"/>
      <c r="I11" s="108"/>
      <c r="J11" s="108"/>
      <c r="K11" s="109" t="s">
        <v>13</v>
      </c>
      <c r="L11" s="109"/>
      <c r="M11" s="109"/>
      <c r="N11" s="109"/>
      <c r="O11" s="109"/>
      <c r="P11" s="109"/>
      <c r="Q11" s="109"/>
      <c r="R11" s="105" t="s">
        <v>67</v>
      </c>
      <c r="S11" s="105"/>
      <c r="T11" s="105"/>
      <c r="U11" s="105"/>
      <c r="V11" s="105"/>
      <c r="W11" s="105"/>
      <c r="X11" s="91"/>
      <c r="Y11" s="34">
        <v>2</v>
      </c>
      <c r="Z11" s="19">
        <v>2</v>
      </c>
      <c r="AA11" s="19"/>
      <c r="AB11" s="19"/>
      <c r="AC11" s="19"/>
      <c r="AD11" s="19"/>
      <c r="AE11" s="19">
        <v>2</v>
      </c>
      <c r="AF11" s="19">
        <v>2</v>
      </c>
      <c r="AG11" s="19">
        <v>2</v>
      </c>
      <c r="AH11" s="19">
        <v>2</v>
      </c>
      <c r="AI11" s="19"/>
      <c r="AJ11" s="19"/>
      <c r="AK11" s="19">
        <v>2</v>
      </c>
      <c r="AL11" s="19">
        <v>2</v>
      </c>
      <c r="AM11" s="19">
        <v>2</v>
      </c>
      <c r="AN11" s="19">
        <v>2</v>
      </c>
      <c r="AO11" s="19">
        <v>2</v>
      </c>
      <c r="AP11" s="19"/>
      <c r="AQ11" s="19"/>
      <c r="AR11" s="19">
        <v>2</v>
      </c>
      <c r="AS11" s="19">
        <v>2</v>
      </c>
      <c r="AT11" s="19">
        <v>2</v>
      </c>
      <c r="AU11" s="19">
        <v>2</v>
      </c>
      <c r="AV11" s="19">
        <v>2</v>
      </c>
      <c r="AW11" s="19"/>
      <c r="AX11" s="19"/>
      <c r="AY11" s="19">
        <v>2</v>
      </c>
      <c r="AZ11" s="19">
        <v>2</v>
      </c>
      <c r="BA11" s="19">
        <v>2</v>
      </c>
      <c r="BB11" s="19">
        <v>2</v>
      </c>
      <c r="BC11" s="42">
        <v>2</v>
      </c>
      <c r="BD11" s="94">
        <f t="shared" si="0"/>
        <v>42</v>
      </c>
      <c r="BE11" s="95"/>
      <c r="BF11" s="96"/>
      <c r="BG11" s="112">
        <f t="shared" si="1"/>
        <v>10.5</v>
      </c>
      <c r="BH11" s="113"/>
      <c r="BI11" s="114"/>
      <c r="BJ11" s="112">
        <f t="shared" si="2"/>
        <v>0.2</v>
      </c>
      <c r="BK11" s="113"/>
      <c r="BL11" s="115"/>
      <c r="BM11" s="17">
        <f>IF(BD11="",0,IF(BD11/$BM$3&gt;1,1,BD11/$BM$3))</f>
        <v>0.26250000000000001</v>
      </c>
      <c r="BN11" s="17">
        <f t="shared" ref="BN11:BN25" si="3">IF(C11=$A$17,BM11,0)</f>
        <v>0.26250000000000001</v>
      </c>
      <c r="BO11" s="17">
        <f t="shared" ref="BO11:BO25" si="4">IF(C11=$A$18,BM11,0)</f>
        <v>0</v>
      </c>
      <c r="BP11" s="25">
        <f t="shared" ref="BP11:BP25" si="5">IF(C11=$A$17,IF(K11=$A$20,1,IF(K11=$A$21,1,0)),0)</f>
        <v>0</v>
      </c>
      <c r="BQ11" s="25">
        <f t="shared" ref="BQ11:BQ25" si="6">IF(C11=$A$18,IF(K11=$A$20,1,IF(K11=$A$21,1,0)),0)</f>
        <v>0</v>
      </c>
    </row>
    <row r="12" spans="1:69" s="3" customFormat="1" ht="20.25" customHeight="1" x14ac:dyDescent="0.15">
      <c r="A12" s="16">
        <v>41</v>
      </c>
      <c r="B12" s="16"/>
      <c r="C12" s="102" t="s">
        <v>28</v>
      </c>
      <c r="D12" s="103"/>
      <c r="E12" s="103"/>
      <c r="F12" s="103"/>
      <c r="G12" s="103"/>
      <c r="H12" s="103"/>
      <c r="I12" s="103"/>
      <c r="J12" s="103"/>
      <c r="K12" s="104" t="s">
        <v>12</v>
      </c>
      <c r="L12" s="104"/>
      <c r="M12" s="104"/>
      <c r="N12" s="104"/>
      <c r="O12" s="104"/>
      <c r="P12" s="104"/>
      <c r="Q12" s="104"/>
      <c r="R12" s="105" t="s">
        <v>65</v>
      </c>
      <c r="S12" s="105"/>
      <c r="T12" s="105"/>
      <c r="U12" s="105"/>
      <c r="V12" s="105"/>
      <c r="W12" s="105"/>
      <c r="X12" s="91"/>
      <c r="Y12" s="34">
        <v>5</v>
      </c>
      <c r="Z12" s="19">
        <v>5</v>
      </c>
      <c r="AA12" s="19"/>
      <c r="AB12" s="19"/>
      <c r="AC12" s="19"/>
      <c r="AD12" s="19"/>
      <c r="AE12" s="19">
        <v>5</v>
      </c>
      <c r="AF12" s="19">
        <v>5</v>
      </c>
      <c r="AG12" s="19">
        <v>5</v>
      </c>
      <c r="AH12" s="19">
        <v>5</v>
      </c>
      <c r="AI12" s="19"/>
      <c r="AJ12" s="19"/>
      <c r="AK12" s="19">
        <v>5</v>
      </c>
      <c r="AL12" s="19">
        <v>5</v>
      </c>
      <c r="AM12" s="19">
        <v>5</v>
      </c>
      <c r="AN12" s="19">
        <v>5</v>
      </c>
      <c r="AO12" s="19">
        <v>5</v>
      </c>
      <c r="AP12" s="19"/>
      <c r="AQ12" s="19"/>
      <c r="AR12" s="19">
        <v>5</v>
      </c>
      <c r="AS12" s="19">
        <v>5</v>
      </c>
      <c r="AT12" s="19">
        <v>5</v>
      </c>
      <c r="AU12" s="19">
        <v>5</v>
      </c>
      <c r="AV12" s="19">
        <v>5</v>
      </c>
      <c r="AW12" s="19"/>
      <c r="AX12" s="19"/>
      <c r="AY12" s="19">
        <v>5</v>
      </c>
      <c r="AZ12" s="19">
        <v>5</v>
      </c>
      <c r="BA12" s="19">
        <v>5</v>
      </c>
      <c r="BB12" s="19">
        <v>5</v>
      </c>
      <c r="BC12" s="42">
        <v>5</v>
      </c>
      <c r="BD12" s="94">
        <f t="shared" si="0"/>
        <v>105</v>
      </c>
      <c r="BE12" s="95"/>
      <c r="BF12" s="96"/>
      <c r="BG12" s="97">
        <f t="shared" si="1"/>
        <v>26.25</v>
      </c>
      <c r="BH12" s="98"/>
      <c r="BI12" s="99"/>
      <c r="BJ12" s="97">
        <f t="shared" si="2"/>
        <v>0.6</v>
      </c>
      <c r="BK12" s="98"/>
      <c r="BL12" s="100"/>
      <c r="BM12" s="17">
        <f t="shared" ref="BM12:BM25" si="7">IF(BD12="",0,IF(BD12/$BM$3&gt;1,1,BD12/$BM$3))</f>
        <v>0.65625</v>
      </c>
      <c r="BN12" s="17">
        <f t="shared" si="3"/>
        <v>0</v>
      </c>
      <c r="BO12" s="17">
        <f t="shared" si="4"/>
        <v>0.65625</v>
      </c>
      <c r="BP12" s="25">
        <f t="shared" si="5"/>
        <v>0</v>
      </c>
      <c r="BQ12" s="25">
        <f t="shared" si="6"/>
        <v>1</v>
      </c>
    </row>
    <row r="13" spans="1:69" s="3" customFormat="1" ht="20.25" customHeight="1" x14ac:dyDescent="0.15">
      <c r="A13" s="16">
        <v>43</v>
      </c>
      <c r="B13" s="16"/>
      <c r="C13" s="102" t="s">
        <v>28</v>
      </c>
      <c r="D13" s="103"/>
      <c r="E13" s="103"/>
      <c r="F13" s="103"/>
      <c r="G13" s="103"/>
      <c r="H13" s="103"/>
      <c r="I13" s="103"/>
      <c r="J13" s="103"/>
      <c r="K13" s="104" t="s">
        <v>13</v>
      </c>
      <c r="L13" s="104"/>
      <c r="M13" s="104"/>
      <c r="N13" s="104"/>
      <c r="O13" s="104"/>
      <c r="P13" s="104"/>
      <c r="Q13" s="104"/>
      <c r="R13" s="105" t="s">
        <v>66</v>
      </c>
      <c r="S13" s="105"/>
      <c r="T13" s="105"/>
      <c r="U13" s="105"/>
      <c r="V13" s="105"/>
      <c r="W13" s="105"/>
      <c r="X13" s="91"/>
      <c r="Y13" s="34">
        <v>4.5</v>
      </c>
      <c r="Z13" s="19">
        <v>4.5</v>
      </c>
      <c r="AA13" s="19"/>
      <c r="AB13" s="39"/>
      <c r="AC13" s="39"/>
      <c r="AD13" s="39"/>
      <c r="AE13" s="39">
        <v>4.5</v>
      </c>
      <c r="AF13" s="39">
        <v>4.5</v>
      </c>
      <c r="AG13" s="19">
        <v>4.5</v>
      </c>
      <c r="AH13" s="19">
        <v>4.5</v>
      </c>
      <c r="AI13" s="19"/>
      <c r="AJ13" s="19"/>
      <c r="AK13" s="39">
        <v>4.5</v>
      </c>
      <c r="AL13" s="39">
        <v>4.5</v>
      </c>
      <c r="AM13" s="19">
        <v>4.5</v>
      </c>
      <c r="AN13" s="19">
        <v>4.5</v>
      </c>
      <c r="AO13" s="19">
        <v>4.5</v>
      </c>
      <c r="AP13" s="39"/>
      <c r="AQ13" s="19"/>
      <c r="AR13" s="39">
        <v>4.5</v>
      </c>
      <c r="AS13" s="39">
        <v>4.5</v>
      </c>
      <c r="AT13" s="19">
        <v>4.5</v>
      </c>
      <c r="AU13" s="19">
        <v>4.5</v>
      </c>
      <c r="AV13" s="19">
        <v>4.5</v>
      </c>
      <c r="AW13" s="39"/>
      <c r="AX13" s="19"/>
      <c r="AY13" s="39">
        <v>4.5</v>
      </c>
      <c r="AZ13" s="39">
        <v>4.5</v>
      </c>
      <c r="BA13" s="39">
        <v>4.5</v>
      </c>
      <c r="BB13" s="19">
        <v>4.5</v>
      </c>
      <c r="BC13" s="42">
        <v>4.5</v>
      </c>
      <c r="BD13" s="94">
        <f t="shared" si="0"/>
        <v>94.5</v>
      </c>
      <c r="BE13" s="95"/>
      <c r="BF13" s="96"/>
      <c r="BG13" s="97">
        <f t="shared" si="1"/>
        <v>23.625</v>
      </c>
      <c r="BH13" s="98"/>
      <c r="BI13" s="99"/>
      <c r="BJ13" s="97">
        <f t="shared" si="2"/>
        <v>0.5</v>
      </c>
      <c r="BK13" s="98"/>
      <c r="BL13" s="100"/>
      <c r="BM13" s="17">
        <f t="shared" si="7"/>
        <v>0.59062499999999996</v>
      </c>
      <c r="BN13" s="17">
        <f t="shared" si="3"/>
        <v>0</v>
      </c>
      <c r="BO13" s="17">
        <f t="shared" si="4"/>
        <v>0.59062499999999996</v>
      </c>
      <c r="BP13" s="25">
        <f t="shared" si="5"/>
        <v>0</v>
      </c>
      <c r="BQ13" s="25">
        <f t="shared" si="6"/>
        <v>0</v>
      </c>
    </row>
    <row r="14" spans="1:69" s="3" customFormat="1" ht="20.25" customHeight="1" x14ac:dyDescent="0.15">
      <c r="A14" s="16">
        <v>44</v>
      </c>
      <c r="B14" s="16"/>
      <c r="C14" s="102" t="s">
        <v>37</v>
      </c>
      <c r="D14" s="103"/>
      <c r="E14" s="103"/>
      <c r="F14" s="103"/>
      <c r="G14" s="103"/>
      <c r="H14" s="103"/>
      <c r="I14" s="103"/>
      <c r="J14" s="103"/>
      <c r="K14" s="104" t="s">
        <v>11</v>
      </c>
      <c r="L14" s="104"/>
      <c r="M14" s="104"/>
      <c r="N14" s="104"/>
      <c r="O14" s="104"/>
      <c r="P14" s="104"/>
      <c r="Q14" s="104"/>
      <c r="R14" s="105" t="s">
        <v>74</v>
      </c>
      <c r="S14" s="105"/>
      <c r="T14" s="105"/>
      <c r="U14" s="105"/>
      <c r="V14" s="105"/>
      <c r="W14" s="105"/>
      <c r="X14" s="91"/>
      <c r="Y14" s="34">
        <v>8</v>
      </c>
      <c r="Z14" s="19">
        <v>8</v>
      </c>
      <c r="AA14" s="19"/>
      <c r="AB14" s="19"/>
      <c r="AC14" s="19"/>
      <c r="AD14" s="19"/>
      <c r="AE14" s="19">
        <v>8</v>
      </c>
      <c r="AF14" s="19">
        <v>8</v>
      </c>
      <c r="AG14" s="19">
        <v>8</v>
      </c>
      <c r="AH14" s="19">
        <v>8</v>
      </c>
      <c r="AI14" s="19"/>
      <c r="AJ14" s="19"/>
      <c r="AK14" s="19">
        <v>8</v>
      </c>
      <c r="AL14" s="19">
        <v>8</v>
      </c>
      <c r="AM14" s="19">
        <v>8</v>
      </c>
      <c r="AN14" s="19">
        <v>8</v>
      </c>
      <c r="AO14" s="19">
        <v>8</v>
      </c>
      <c r="AP14" s="19"/>
      <c r="AQ14" s="19"/>
      <c r="AR14" s="19">
        <v>8</v>
      </c>
      <c r="AS14" s="19">
        <v>8</v>
      </c>
      <c r="AT14" s="19">
        <v>8</v>
      </c>
      <c r="AU14" s="19">
        <v>8</v>
      </c>
      <c r="AV14" s="19">
        <v>8</v>
      </c>
      <c r="AW14" s="19"/>
      <c r="AX14" s="19"/>
      <c r="AY14" s="19">
        <v>8</v>
      </c>
      <c r="AZ14" s="19">
        <v>8</v>
      </c>
      <c r="BA14" s="19">
        <v>8</v>
      </c>
      <c r="BB14" s="19">
        <v>8</v>
      </c>
      <c r="BC14" s="42">
        <v>8</v>
      </c>
      <c r="BD14" s="94">
        <f t="shared" si="0"/>
        <v>168</v>
      </c>
      <c r="BE14" s="95"/>
      <c r="BF14" s="96"/>
      <c r="BG14" s="97">
        <f t="shared" si="1"/>
        <v>42</v>
      </c>
      <c r="BH14" s="98"/>
      <c r="BI14" s="99"/>
      <c r="BJ14" s="97">
        <f t="shared" si="2"/>
        <v>1</v>
      </c>
      <c r="BK14" s="98"/>
      <c r="BL14" s="100"/>
      <c r="BM14" s="17">
        <f t="shared" si="7"/>
        <v>1</v>
      </c>
      <c r="BN14" s="17">
        <f t="shared" si="3"/>
        <v>1</v>
      </c>
      <c r="BO14" s="17">
        <f t="shared" si="4"/>
        <v>0</v>
      </c>
      <c r="BP14" s="25">
        <f t="shared" si="5"/>
        <v>1</v>
      </c>
      <c r="BQ14" s="25">
        <f t="shared" si="6"/>
        <v>0</v>
      </c>
    </row>
    <row r="15" spans="1:69" s="3" customFormat="1" ht="20.25" customHeight="1" x14ac:dyDescent="0.15">
      <c r="A15" s="16"/>
      <c r="B15" s="16"/>
      <c r="C15" s="102"/>
      <c r="D15" s="103"/>
      <c r="E15" s="103"/>
      <c r="F15" s="103"/>
      <c r="G15" s="103"/>
      <c r="H15" s="103"/>
      <c r="I15" s="103"/>
      <c r="J15" s="103"/>
      <c r="K15" s="104"/>
      <c r="L15" s="104"/>
      <c r="M15" s="104"/>
      <c r="N15" s="104"/>
      <c r="O15" s="104"/>
      <c r="P15" s="104"/>
      <c r="Q15" s="104"/>
      <c r="R15" s="105"/>
      <c r="S15" s="105"/>
      <c r="T15" s="105"/>
      <c r="U15" s="105"/>
      <c r="V15" s="105"/>
      <c r="W15" s="105"/>
      <c r="X15" s="91"/>
      <c r="Y15" s="34"/>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42"/>
      <c r="BD15" s="94" t="str">
        <f t="shared" si="0"/>
        <v/>
      </c>
      <c r="BE15" s="95"/>
      <c r="BF15" s="96"/>
      <c r="BG15" s="97" t="str">
        <f t="shared" si="1"/>
        <v/>
      </c>
      <c r="BH15" s="98"/>
      <c r="BI15" s="99"/>
      <c r="BJ15" s="97" t="str">
        <f t="shared" si="2"/>
        <v/>
      </c>
      <c r="BK15" s="98"/>
      <c r="BL15" s="100"/>
      <c r="BM15" s="17">
        <f t="shared" si="7"/>
        <v>0</v>
      </c>
      <c r="BN15" s="17">
        <f t="shared" si="3"/>
        <v>0</v>
      </c>
      <c r="BO15" s="17">
        <f t="shared" si="4"/>
        <v>0</v>
      </c>
      <c r="BP15" s="25">
        <f t="shared" si="5"/>
        <v>0</v>
      </c>
      <c r="BQ15" s="25">
        <f t="shared" si="6"/>
        <v>0</v>
      </c>
    </row>
    <row r="16" spans="1:69" s="3" customFormat="1" ht="20.25" customHeight="1" x14ac:dyDescent="0.15">
      <c r="A16" s="16" t="s">
        <v>26</v>
      </c>
      <c r="B16" s="16"/>
      <c r="C16" s="102"/>
      <c r="D16" s="103"/>
      <c r="E16" s="103"/>
      <c r="F16" s="103"/>
      <c r="G16" s="103"/>
      <c r="H16" s="103"/>
      <c r="I16" s="103"/>
      <c r="J16" s="103"/>
      <c r="K16" s="104"/>
      <c r="L16" s="104"/>
      <c r="M16" s="104"/>
      <c r="N16" s="104"/>
      <c r="O16" s="104"/>
      <c r="P16" s="104"/>
      <c r="Q16" s="104"/>
      <c r="R16" s="105"/>
      <c r="S16" s="105"/>
      <c r="T16" s="105"/>
      <c r="U16" s="105"/>
      <c r="V16" s="105"/>
      <c r="W16" s="105"/>
      <c r="X16" s="91"/>
      <c r="Y16" s="34"/>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42"/>
      <c r="BD16" s="94" t="str">
        <f t="shared" si="0"/>
        <v/>
      </c>
      <c r="BE16" s="95"/>
      <c r="BF16" s="96"/>
      <c r="BG16" s="97" t="str">
        <f t="shared" si="1"/>
        <v/>
      </c>
      <c r="BH16" s="98"/>
      <c r="BI16" s="99"/>
      <c r="BJ16" s="97" t="str">
        <f t="shared" si="2"/>
        <v/>
      </c>
      <c r="BK16" s="98"/>
      <c r="BL16" s="100"/>
      <c r="BM16" s="17">
        <f t="shared" si="7"/>
        <v>0</v>
      </c>
      <c r="BN16" s="17">
        <f t="shared" si="3"/>
        <v>0</v>
      </c>
      <c r="BO16" s="17">
        <f t="shared" si="4"/>
        <v>0</v>
      </c>
      <c r="BP16" s="25">
        <f t="shared" si="5"/>
        <v>0</v>
      </c>
      <c r="BQ16" s="25">
        <f t="shared" si="6"/>
        <v>0</v>
      </c>
    </row>
    <row r="17" spans="1:69" s="3" customFormat="1" ht="20.25" customHeight="1" x14ac:dyDescent="0.15">
      <c r="A17" s="16" t="s">
        <v>37</v>
      </c>
      <c r="B17" s="16"/>
      <c r="C17" s="102"/>
      <c r="D17" s="103"/>
      <c r="E17" s="103"/>
      <c r="F17" s="103"/>
      <c r="G17" s="103"/>
      <c r="H17" s="103"/>
      <c r="I17" s="103"/>
      <c r="J17" s="103"/>
      <c r="K17" s="104"/>
      <c r="L17" s="104"/>
      <c r="M17" s="104"/>
      <c r="N17" s="104"/>
      <c r="O17" s="104"/>
      <c r="P17" s="104"/>
      <c r="Q17" s="104"/>
      <c r="R17" s="105"/>
      <c r="S17" s="105"/>
      <c r="T17" s="105"/>
      <c r="U17" s="105"/>
      <c r="V17" s="105"/>
      <c r="W17" s="105"/>
      <c r="X17" s="91"/>
      <c r="Y17" s="34"/>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42"/>
      <c r="BD17" s="94" t="str">
        <f t="shared" si="0"/>
        <v/>
      </c>
      <c r="BE17" s="95"/>
      <c r="BF17" s="96"/>
      <c r="BG17" s="97" t="str">
        <f>IF(R17="","",BD17/4)</f>
        <v/>
      </c>
      <c r="BH17" s="98"/>
      <c r="BI17" s="99"/>
      <c r="BJ17" s="97" t="str">
        <f t="shared" si="2"/>
        <v/>
      </c>
      <c r="BK17" s="98"/>
      <c r="BL17" s="100"/>
      <c r="BM17" s="17">
        <f t="shared" si="7"/>
        <v>0</v>
      </c>
      <c r="BN17" s="17">
        <f t="shared" si="3"/>
        <v>0</v>
      </c>
      <c r="BO17" s="17">
        <f t="shared" si="4"/>
        <v>0</v>
      </c>
      <c r="BP17" s="25">
        <f t="shared" si="5"/>
        <v>0</v>
      </c>
      <c r="BQ17" s="25">
        <f t="shared" si="6"/>
        <v>0</v>
      </c>
    </row>
    <row r="18" spans="1:69" s="3" customFormat="1" ht="20.25" customHeight="1" x14ac:dyDescent="0.15">
      <c r="A18" s="16" t="s">
        <v>28</v>
      </c>
      <c r="B18" s="16"/>
      <c r="C18" s="87"/>
      <c r="D18" s="88"/>
      <c r="E18" s="88"/>
      <c r="F18" s="88"/>
      <c r="G18" s="88"/>
      <c r="H18" s="88"/>
      <c r="I18" s="88"/>
      <c r="J18" s="89"/>
      <c r="K18" s="90"/>
      <c r="L18" s="88"/>
      <c r="M18" s="88"/>
      <c r="N18" s="88"/>
      <c r="O18" s="88"/>
      <c r="P18" s="88"/>
      <c r="Q18" s="89"/>
      <c r="R18" s="91"/>
      <c r="S18" s="92"/>
      <c r="T18" s="92"/>
      <c r="U18" s="92"/>
      <c r="V18" s="92"/>
      <c r="W18" s="92"/>
      <c r="X18" s="92"/>
      <c r="Y18" s="34"/>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42"/>
      <c r="BD18" s="94" t="str">
        <f>IF(R18="","",SUM(Y18:BC18))</f>
        <v/>
      </c>
      <c r="BE18" s="95"/>
      <c r="BF18" s="96"/>
      <c r="BG18" s="97" t="str">
        <f t="shared" si="1"/>
        <v/>
      </c>
      <c r="BH18" s="98"/>
      <c r="BI18" s="99"/>
      <c r="BJ18" s="97" t="str">
        <f t="shared" si="2"/>
        <v/>
      </c>
      <c r="BK18" s="98"/>
      <c r="BL18" s="100"/>
      <c r="BM18" s="17">
        <f t="shared" si="7"/>
        <v>0</v>
      </c>
      <c r="BN18" s="17">
        <f t="shared" si="3"/>
        <v>0</v>
      </c>
      <c r="BO18" s="17">
        <f t="shared" si="4"/>
        <v>0</v>
      </c>
      <c r="BP18" s="25">
        <f t="shared" si="5"/>
        <v>0</v>
      </c>
      <c r="BQ18" s="25">
        <f t="shared" si="6"/>
        <v>0</v>
      </c>
    </row>
    <row r="19" spans="1:69" s="3" customFormat="1" ht="20.25" customHeight="1" x14ac:dyDescent="0.15">
      <c r="A19" s="16"/>
      <c r="B19" s="16"/>
      <c r="C19" s="87"/>
      <c r="D19" s="88"/>
      <c r="E19" s="88"/>
      <c r="F19" s="88"/>
      <c r="G19" s="88"/>
      <c r="H19" s="88"/>
      <c r="I19" s="88"/>
      <c r="J19" s="89"/>
      <c r="K19" s="90"/>
      <c r="L19" s="88"/>
      <c r="M19" s="88"/>
      <c r="N19" s="88"/>
      <c r="O19" s="88"/>
      <c r="P19" s="88"/>
      <c r="Q19" s="89"/>
      <c r="R19" s="91"/>
      <c r="S19" s="92"/>
      <c r="T19" s="92"/>
      <c r="U19" s="92"/>
      <c r="V19" s="92"/>
      <c r="W19" s="92"/>
      <c r="X19" s="92"/>
      <c r="Y19" s="34"/>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c r="BA19" s="19"/>
      <c r="BB19" s="19"/>
      <c r="BC19" s="42"/>
      <c r="BD19" s="94" t="str">
        <f t="shared" si="0"/>
        <v/>
      </c>
      <c r="BE19" s="95"/>
      <c r="BF19" s="96"/>
      <c r="BG19" s="97" t="str">
        <f t="shared" si="1"/>
        <v/>
      </c>
      <c r="BH19" s="98"/>
      <c r="BI19" s="99"/>
      <c r="BJ19" s="97" t="str">
        <f t="shared" si="2"/>
        <v/>
      </c>
      <c r="BK19" s="98"/>
      <c r="BL19" s="100"/>
      <c r="BM19" s="17">
        <f t="shared" si="7"/>
        <v>0</v>
      </c>
      <c r="BN19" s="17">
        <f t="shared" si="3"/>
        <v>0</v>
      </c>
      <c r="BO19" s="17">
        <f t="shared" si="4"/>
        <v>0</v>
      </c>
      <c r="BP19" s="25">
        <f t="shared" si="5"/>
        <v>0</v>
      </c>
      <c r="BQ19" s="25">
        <f t="shared" si="6"/>
        <v>0</v>
      </c>
    </row>
    <row r="20" spans="1:69" s="3" customFormat="1" ht="20.25" customHeight="1" x14ac:dyDescent="0.15">
      <c r="A20" s="16" t="s">
        <v>11</v>
      </c>
      <c r="B20" s="16"/>
      <c r="C20" s="87"/>
      <c r="D20" s="88"/>
      <c r="E20" s="88"/>
      <c r="F20" s="88"/>
      <c r="G20" s="88"/>
      <c r="H20" s="88"/>
      <c r="I20" s="88"/>
      <c r="J20" s="89"/>
      <c r="K20" s="90"/>
      <c r="L20" s="88"/>
      <c r="M20" s="88"/>
      <c r="N20" s="88"/>
      <c r="O20" s="88"/>
      <c r="P20" s="88"/>
      <c r="Q20" s="89"/>
      <c r="R20" s="91"/>
      <c r="S20" s="92"/>
      <c r="T20" s="92"/>
      <c r="U20" s="92"/>
      <c r="V20" s="92"/>
      <c r="W20" s="92"/>
      <c r="X20" s="92"/>
      <c r="Y20" s="34"/>
      <c r="Z20" s="19"/>
      <c r="AA20" s="19"/>
      <c r="AB20" s="19"/>
      <c r="AC20" s="19"/>
      <c r="AD20" s="19"/>
      <c r="AE20" s="19"/>
      <c r="AF20" s="19"/>
      <c r="AG20" s="19"/>
      <c r="AH20" s="19"/>
      <c r="AI20" s="19"/>
      <c r="AJ20" s="19"/>
      <c r="AK20" s="19"/>
      <c r="AL20" s="19"/>
      <c r="AM20" s="19"/>
      <c r="AN20" s="19"/>
      <c r="AO20" s="19"/>
      <c r="AP20" s="19"/>
      <c r="AQ20" s="19"/>
      <c r="AR20" s="19"/>
      <c r="AS20" s="19"/>
      <c r="AT20" s="19"/>
      <c r="AU20" s="19"/>
      <c r="AV20" s="19"/>
      <c r="AW20" s="19"/>
      <c r="AX20" s="19"/>
      <c r="AY20" s="19"/>
      <c r="AZ20" s="19"/>
      <c r="BA20" s="19"/>
      <c r="BB20" s="19"/>
      <c r="BC20" s="42"/>
      <c r="BD20" s="94" t="str">
        <f t="shared" si="0"/>
        <v/>
      </c>
      <c r="BE20" s="95"/>
      <c r="BF20" s="96"/>
      <c r="BG20" s="97" t="str">
        <f t="shared" si="1"/>
        <v/>
      </c>
      <c r="BH20" s="98"/>
      <c r="BI20" s="99"/>
      <c r="BJ20" s="97" t="str">
        <f t="shared" si="2"/>
        <v/>
      </c>
      <c r="BK20" s="98"/>
      <c r="BL20" s="100"/>
      <c r="BM20" s="17">
        <f t="shared" si="7"/>
        <v>0</v>
      </c>
      <c r="BN20" s="17">
        <f t="shared" si="3"/>
        <v>0</v>
      </c>
      <c r="BO20" s="17">
        <f t="shared" si="4"/>
        <v>0</v>
      </c>
      <c r="BP20" s="25">
        <f t="shared" si="5"/>
        <v>0</v>
      </c>
      <c r="BQ20" s="25">
        <f t="shared" si="6"/>
        <v>0</v>
      </c>
    </row>
    <row r="21" spans="1:69" s="3" customFormat="1" ht="20.25" customHeight="1" x14ac:dyDescent="0.15">
      <c r="A21" s="16" t="s">
        <v>12</v>
      </c>
      <c r="B21" s="16"/>
      <c r="C21" s="87"/>
      <c r="D21" s="88"/>
      <c r="E21" s="88"/>
      <c r="F21" s="88"/>
      <c r="G21" s="88"/>
      <c r="H21" s="88"/>
      <c r="I21" s="88"/>
      <c r="J21" s="89"/>
      <c r="K21" s="90"/>
      <c r="L21" s="88"/>
      <c r="M21" s="88"/>
      <c r="N21" s="88"/>
      <c r="O21" s="88"/>
      <c r="P21" s="88"/>
      <c r="Q21" s="89"/>
      <c r="R21" s="91"/>
      <c r="S21" s="92"/>
      <c r="T21" s="92"/>
      <c r="U21" s="92"/>
      <c r="V21" s="92"/>
      <c r="W21" s="92"/>
      <c r="X21" s="92"/>
      <c r="Y21" s="34"/>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19"/>
      <c r="AX21" s="19"/>
      <c r="AY21" s="19"/>
      <c r="AZ21" s="19"/>
      <c r="BA21" s="19"/>
      <c r="BB21" s="19"/>
      <c r="BC21" s="42"/>
      <c r="BD21" s="94" t="str">
        <f t="shared" si="0"/>
        <v/>
      </c>
      <c r="BE21" s="95"/>
      <c r="BF21" s="96"/>
      <c r="BG21" s="97" t="str">
        <f t="shared" si="1"/>
        <v/>
      </c>
      <c r="BH21" s="98"/>
      <c r="BI21" s="99"/>
      <c r="BJ21" s="97" t="str">
        <f t="shared" si="2"/>
        <v/>
      </c>
      <c r="BK21" s="98"/>
      <c r="BL21" s="100"/>
      <c r="BM21" s="17">
        <f t="shared" si="7"/>
        <v>0</v>
      </c>
      <c r="BN21" s="17">
        <f t="shared" si="3"/>
        <v>0</v>
      </c>
      <c r="BO21" s="17">
        <f t="shared" si="4"/>
        <v>0</v>
      </c>
      <c r="BP21" s="25">
        <f t="shared" si="5"/>
        <v>0</v>
      </c>
      <c r="BQ21" s="25">
        <f t="shared" si="6"/>
        <v>0</v>
      </c>
    </row>
    <row r="22" spans="1:69" s="3" customFormat="1" ht="20.25" customHeight="1" x14ac:dyDescent="0.15">
      <c r="A22" s="16" t="s">
        <v>13</v>
      </c>
      <c r="B22" s="16"/>
      <c r="C22" s="87"/>
      <c r="D22" s="88"/>
      <c r="E22" s="88"/>
      <c r="F22" s="88"/>
      <c r="G22" s="88"/>
      <c r="H22" s="88"/>
      <c r="I22" s="88"/>
      <c r="J22" s="89"/>
      <c r="K22" s="91"/>
      <c r="L22" s="92"/>
      <c r="M22" s="92"/>
      <c r="N22" s="92"/>
      <c r="O22" s="92"/>
      <c r="P22" s="92"/>
      <c r="Q22" s="101"/>
      <c r="R22" s="91"/>
      <c r="S22" s="92"/>
      <c r="T22" s="92"/>
      <c r="U22" s="92"/>
      <c r="V22" s="92"/>
      <c r="W22" s="92"/>
      <c r="X22" s="92"/>
      <c r="Y22" s="34"/>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42"/>
      <c r="BD22" s="94" t="str">
        <f t="shared" si="0"/>
        <v/>
      </c>
      <c r="BE22" s="95"/>
      <c r="BF22" s="96"/>
      <c r="BG22" s="97" t="str">
        <f t="shared" si="1"/>
        <v/>
      </c>
      <c r="BH22" s="98"/>
      <c r="BI22" s="99"/>
      <c r="BJ22" s="97" t="str">
        <f t="shared" si="2"/>
        <v/>
      </c>
      <c r="BK22" s="98"/>
      <c r="BL22" s="100"/>
      <c r="BM22" s="17">
        <f t="shared" si="7"/>
        <v>0</v>
      </c>
      <c r="BN22" s="17">
        <f t="shared" si="3"/>
        <v>0</v>
      </c>
      <c r="BO22" s="17">
        <f t="shared" si="4"/>
        <v>0</v>
      </c>
      <c r="BP22" s="25">
        <f t="shared" si="5"/>
        <v>0</v>
      </c>
      <c r="BQ22" s="25">
        <f t="shared" si="6"/>
        <v>0</v>
      </c>
    </row>
    <row r="23" spans="1:69" s="3" customFormat="1" ht="20.25" customHeight="1" x14ac:dyDescent="0.15">
      <c r="A23" s="16" t="s">
        <v>14</v>
      </c>
      <c r="B23" s="16"/>
      <c r="C23" s="87"/>
      <c r="D23" s="88"/>
      <c r="E23" s="88"/>
      <c r="F23" s="88"/>
      <c r="G23" s="88"/>
      <c r="H23" s="88"/>
      <c r="I23" s="88"/>
      <c r="J23" s="89"/>
      <c r="K23" s="91"/>
      <c r="L23" s="92"/>
      <c r="M23" s="92"/>
      <c r="N23" s="92"/>
      <c r="O23" s="92"/>
      <c r="P23" s="92"/>
      <c r="Q23" s="101"/>
      <c r="R23" s="91"/>
      <c r="S23" s="92"/>
      <c r="T23" s="92"/>
      <c r="U23" s="92"/>
      <c r="V23" s="92"/>
      <c r="W23" s="92"/>
      <c r="X23" s="92"/>
      <c r="Y23" s="34"/>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20"/>
      <c r="BD23" s="95" t="str">
        <f t="shared" si="0"/>
        <v/>
      </c>
      <c r="BE23" s="95"/>
      <c r="BF23" s="96"/>
      <c r="BG23" s="97" t="str">
        <f t="shared" si="1"/>
        <v/>
      </c>
      <c r="BH23" s="98"/>
      <c r="BI23" s="99"/>
      <c r="BJ23" s="97" t="str">
        <f t="shared" si="2"/>
        <v/>
      </c>
      <c r="BK23" s="98"/>
      <c r="BL23" s="100"/>
      <c r="BM23" s="17">
        <f t="shared" si="7"/>
        <v>0</v>
      </c>
      <c r="BN23" s="17">
        <f t="shared" si="3"/>
        <v>0</v>
      </c>
      <c r="BO23" s="17">
        <f t="shared" si="4"/>
        <v>0</v>
      </c>
      <c r="BP23" s="25">
        <f t="shared" si="5"/>
        <v>0</v>
      </c>
      <c r="BQ23" s="25">
        <f t="shared" si="6"/>
        <v>0</v>
      </c>
    </row>
    <row r="24" spans="1:69" s="3" customFormat="1" ht="20.25" customHeight="1" x14ac:dyDescent="0.15">
      <c r="A24" s="16"/>
      <c r="B24" s="16"/>
      <c r="C24" s="87"/>
      <c r="D24" s="88"/>
      <c r="E24" s="88"/>
      <c r="F24" s="88"/>
      <c r="G24" s="88"/>
      <c r="H24" s="88"/>
      <c r="I24" s="88"/>
      <c r="J24" s="89"/>
      <c r="K24" s="90"/>
      <c r="L24" s="88"/>
      <c r="M24" s="88"/>
      <c r="N24" s="88"/>
      <c r="O24" s="88"/>
      <c r="P24" s="88"/>
      <c r="Q24" s="89"/>
      <c r="R24" s="91"/>
      <c r="S24" s="92"/>
      <c r="T24" s="92"/>
      <c r="U24" s="92"/>
      <c r="V24" s="92"/>
      <c r="W24" s="92"/>
      <c r="X24" s="92"/>
      <c r="Y24" s="34"/>
      <c r="Z24" s="19"/>
      <c r="AA24" s="19"/>
      <c r="AB24" s="19"/>
      <c r="AC24" s="19"/>
      <c r="AD24" s="19"/>
      <c r="AE24" s="19"/>
      <c r="AF24" s="19"/>
      <c r="AG24" s="19"/>
      <c r="AH24" s="19"/>
      <c r="AI24" s="19"/>
      <c r="AJ24" s="19"/>
      <c r="AK24" s="19"/>
      <c r="AL24" s="19"/>
      <c r="AM24" s="19"/>
      <c r="AN24" s="19"/>
      <c r="AO24" s="19"/>
      <c r="AP24" s="19"/>
      <c r="AQ24" s="19"/>
      <c r="AR24" s="19"/>
      <c r="AS24" s="19"/>
      <c r="AT24" s="19"/>
      <c r="AU24" s="19"/>
      <c r="AV24" s="19"/>
      <c r="AW24" s="19"/>
      <c r="AX24" s="19"/>
      <c r="AY24" s="19"/>
      <c r="AZ24" s="19"/>
      <c r="BA24" s="19"/>
      <c r="BB24" s="19"/>
      <c r="BC24" s="42"/>
      <c r="BD24" s="94" t="str">
        <f t="shared" si="0"/>
        <v/>
      </c>
      <c r="BE24" s="95"/>
      <c r="BF24" s="96"/>
      <c r="BG24" s="97" t="str">
        <f t="shared" si="1"/>
        <v/>
      </c>
      <c r="BH24" s="98"/>
      <c r="BI24" s="99"/>
      <c r="BJ24" s="97" t="str">
        <f t="shared" si="2"/>
        <v/>
      </c>
      <c r="BK24" s="98"/>
      <c r="BL24" s="100"/>
      <c r="BM24" s="17">
        <f t="shared" si="7"/>
        <v>0</v>
      </c>
      <c r="BN24" s="17">
        <f t="shared" si="3"/>
        <v>0</v>
      </c>
      <c r="BO24" s="17">
        <f t="shared" si="4"/>
        <v>0</v>
      </c>
      <c r="BP24" s="25">
        <f t="shared" si="5"/>
        <v>0</v>
      </c>
      <c r="BQ24" s="25">
        <f t="shared" si="6"/>
        <v>0</v>
      </c>
    </row>
    <row r="25" spans="1:69" s="3" customFormat="1" ht="20.25" customHeight="1" thickBot="1" x14ac:dyDescent="0.2">
      <c r="A25" s="23" t="s">
        <v>33</v>
      </c>
      <c r="B25" s="23"/>
      <c r="C25" s="77"/>
      <c r="D25" s="78"/>
      <c r="E25" s="78"/>
      <c r="F25" s="78"/>
      <c r="G25" s="78"/>
      <c r="H25" s="78"/>
      <c r="I25" s="78"/>
      <c r="J25" s="78"/>
      <c r="K25" s="79"/>
      <c r="L25" s="79"/>
      <c r="M25" s="79"/>
      <c r="N25" s="79"/>
      <c r="O25" s="79"/>
      <c r="P25" s="79"/>
      <c r="Q25" s="79"/>
      <c r="R25" s="79"/>
      <c r="S25" s="79"/>
      <c r="T25" s="79"/>
      <c r="U25" s="79"/>
      <c r="V25" s="79"/>
      <c r="W25" s="79"/>
      <c r="X25" s="202"/>
      <c r="Y25" s="34"/>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42"/>
      <c r="BD25" s="207" t="str">
        <f t="shared" si="0"/>
        <v/>
      </c>
      <c r="BE25" s="81"/>
      <c r="BF25" s="82"/>
      <c r="BG25" s="83" t="str">
        <f t="shared" si="1"/>
        <v/>
      </c>
      <c r="BH25" s="84"/>
      <c r="BI25" s="85"/>
      <c r="BJ25" s="83" t="str">
        <f t="shared" si="2"/>
        <v/>
      </c>
      <c r="BK25" s="84"/>
      <c r="BL25" s="86"/>
      <c r="BM25" s="17">
        <f t="shared" si="7"/>
        <v>0</v>
      </c>
      <c r="BN25" s="17">
        <f t="shared" si="3"/>
        <v>0</v>
      </c>
      <c r="BO25" s="17">
        <f t="shared" si="4"/>
        <v>0</v>
      </c>
      <c r="BP25" s="25">
        <f t="shared" si="5"/>
        <v>0</v>
      </c>
      <c r="BQ25" s="25">
        <f t="shared" si="6"/>
        <v>0</v>
      </c>
    </row>
    <row r="26" spans="1:69" s="3" customFormat="1" ht="20.25" customHeight="1" thickTop="1" thickBot="1" x14ac:dyDescent="0.2">
      <c r="A26" s="23" t="s">
        <v>34</v>
      </c>
      <c r="B26" s="23"/>
      <c r="C26" s="58" t="s">
        <v>3</v>
      </c>
      <c r="D26" s="59"/>
      <c r="E26" s="59"/>
      <c r="F26" s="59"/>
      <c r="G26" s="59"/>
      <c r="H26" s="59"/>
      <c r="I26" s="59"/>
      <c r="J26" s="59"/>
      <c r="K26" s="59"/>
      <c r="L26" s="59"/>
      <c r="M26" s="59"/>
      <c r="N26" s="59"/>
      <c r="O26" s="59"/>
      <c r="P26" s="59"/>
      <c r="Q26" s="59"/>
      <c r="R26" s="59"/>
      <c r="S26" s="59"/>
      <c r="T26" s="59"/>
      <c r="U26" s="59"/>
      <c r="V26" s="59"/>
      <c r="W26" s="59"/>
      <c r="X26" s="60"/>
      <c r="Y26" s="203">
        <f t="shared" ref="Y26:AV26" si="8">IF(SUM(Y10:Y25)=0,"",SUM(Y10:Y25))</f>
        <v>19.5</v>
      </c>
      <c r="Z26" s="204">
        <f t="shared" si="8"/>
        <v>19.5</v>
      </c>
      <c r="AA26" s="204" t="str">
        <f t="shared" si="8"/>
        <v/>
      </c>
      <c r="AB26" s="204" t="str">
        <f t="shared" si="8"/>
        <v/>
      </c>
      <c r="AC26" s="204" t="str">
        <f t="shared" si="8"/>
        <v/>
      </c>
      <c r="AD26" s="204" t="str">
        <f t="shared" si="8"/>
        <v/>
      </c>
      <c r="AE26" s="204">
        <f t="shared" si="8"/>
        <v>19.5</v>
      </c>
      <c r="AF26" s="204">
        <f t="shared" si="8"/>
        <v>19.5</v>
      </c>
      <c r="AG26" s="204">
        <f t="shared" si="8"/>
        <v>19.5</v>
      </c>
      <c r="AH26" s="204">
        <f t="shared" si="8"/>
        <v>19.5</v>
      </c>
      <c r="AI26" s="204" t="str">
        <f t="shared" si="8"/>
        <v/>
      </c>
      <c r="AJ26" s="204" t="str">
        <f t="shared" si="8"/>
        <v/>
      </c>
      <c r="AK26" s="204">
        <f t="shared" si="8"/>
        <v>19.5</v>
      </c>
      <c r="AL26" s="204">
        <f t="shared" si="8"/>
        <v>19.5</v>
      </c>
      <c r="AM26" s="204">
        <f t="shared" si="8"/>
        <v>19.5</v>
      </c>
      <c r="AN26" s="204">
        <f t="shared" si="8"/>
        <v>19.5</v>
      </c>
      <c r="AO26" s="204">
        <f t="shared" si="8"/>
        <v>19.5</v>
      </c>
      <c r="AP26" s="204" t="str">
        <f t="shared" si="8"/>
        <v/>
      </c>
      <c r="AQ26" s="204" t="str">
        <f t="shared" si="8"/>
        <v/>
      </c>
      <c r="AR26" s="204">
        <f t="shared" si="8"/>
        <v>19.5</v>
      </c>
      <c r="AS26" s="204">
        <f t="shared" si="8"/>
        <v>19.5</v>
      </c>
      <c r="AT26" s="204">
        <f t="shared" si="8"/>
        <v>19.5</v>
      </c>
      <c r="AU26" s="204">
        <f t="shared" si="8"/>
        <v>19.5</v>
      </c>
      <c r="AV26" s="204">
        <f t="shared" si="8"/>
        <v>19.5</v>
      </c>
      <c r="AW26" s="204"/>
      <c r="AX26" s="204"/>
      <c r="AY26" s="204"/>
      <c r="AZ26" s="204">
        <f t="shared" ref="AZ26:BI26" si="9">IF(SUM(AZ10:AZ25)=0,"",SUM(AZ10:AZ25))</f>
        <v>19.5</v>
      </c>
      <c r="BA26" s="204">
        <f t="shared" si="9"/>
        <v>19.5</v>
      </c>
      <c r="BB26" s="204">
        <f t="shared" si="9"/>
        <v>19.5</v>
      </c>
      <c r="BC26" s="205">
        <f t="shared" si="9"/>
        <v>19.5</v>
      </c>
      <c r="BD26" s="70">
        <f t="shared" si="9"/>
        <v>409.5</v>
      </c>
      <c r="BE26" s="71" t="str">
        <f t="shared" si="9"/>
        <v/>
      </c>
      <c r="BF26" s="72" t="str">
        <f t="shared" si="9"/>
        <v/>
      </c>
      <c r="BG26" s="73">
        <f t="shared" si="9"/>
        <v>102.375</v>
      </c>
      <c r="BH26" s="74" t="str">
        <f t="shared" si="9"/>
        <v/>
      </c>
      <c r="BI26" s="75" t="str">
        <f t="shared" si="9"/>
        <v/>
      </c>
      <c r="BJ26" s="73" t="s">
        <v>9</v>
      </c>
      <c r="BK26" s="74" t="str">
        <f>IF(SUM(BK10:BK25)=0,"",SUM(BK10:BK25))</f>
        <v/>
      </c>
      <c r="BL26" s="76" t="str">
        <f>IF(SUM(BL10:BL25)=0,"",SUM(BL10:BL25))</f>
        <v/>
      </c>
    </row>
    <row r="27" spans="1:69" s="3" customFormat="1" ht="20.25" customHeight="1" thickBot="1" x14ac:dyDescent="0.2">
      <c r="A27" s="23"/>
      <c r="B27" s="23"/>
      <c r="C27" s="58" t="s">
        <v>30</v>
      </c>
      <c r="D27" s="59"/>
      <c r="E27" s="59"/>
      <c r="F27" s="59"/>
      <c r="G27" s="59"/>
      <c r="H27" s="59"/>
      <c r="I27" s="59"/>
      <c r="J27" s="59"/>
      <c r="K27" s="59"/>
      <c r="L27" s="59"/>
      <c r="M27" s="59"/>
      <c r="N27" s="59"/>
      <c r="O27" s="59"/>
      <c r="P27" s="59"/>
      <c r="Q27" s="59"/>
      <c r="R27" s="59"/>
      <c r="S27" s="59"/>
      <c r="T27" s="59"/>
      <c r="U27" s="59"/>
      <c r="V27" s="59"/>
      <c r="W27" s="59"/>
      <c r="X27" s="60"/>
      <c r="Y27" s="38"/>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7"/>
      <c r="BD27" s="61"/>
      <c r="BE27" s="62"/>
      <c r="BF27" s="62"/>
      <c r="BG27" s="62"/>
      <c r="BH27" s="62"/>
      <c r="BI27" s="62"/>
      <c r="BJ27" s="62"/>
      <c r="BK27" s="62"/>
      <c r="BL27" s="63"/>
    </row>
    <row r="28" spans="1:69" ht="20.25" customHeight="1" x14ac:dyDescent="0.15">
      <c r="A28" s="23" t="s">
        <v>47</v>
      </c>
      <c r="B28" s="23"/>
      <c r="C28" s="2"/>
      <c r="D28" s="2"/>
      <c r="E28" s="2"/>
      <c r="F28" s="2"/>
      <c r="G28" s="2"/>
      <c r="H28" s="2"/>
      <c r="I28" s="2"/>
      <c r="J28" s="2"/>
      <c r="K28" s="2"/>
      <c r="L28" s="2"/>
      <c r="M28" s="2"/>
      <c r="N28" s="2"/>
      <c r="O28" s="2"/>
      <c r="P28" s="2"/>
      <c r="Q28" s="2"/>
      <c r="R28" s="2"/>
      <c r="S28" s="2"/>
      <c r="T28" s="2"/>
      <c r="U28" s="2"/>
      <c r="V28" s="2"/>
      <c r="W28" s="2"/>
      <c r="X28" s="2"/>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64" t="s">
        <v>40</v>
      </c>
      <c r="BE28" s="65"/>
      <c r="BF28" s="65"/>
      <c r="BG28" s="66"/>
      <c r="BH28" s="65">
        <f>ROUNDDOWN(SUM(BN11:BN25),1)</f>
        <v>1.2</v>
      </c>
      <c r="BI28" s="65"/>
      <c r="BJ28" s="67"/>
      <c r="BK28" s="68" t="str">
        <f>IF(BH28&gt;0,"○","")</f>
        <v>○</v>
      </c>
      <c r="BL28" s="69"/>
      <c r="BM28" s="8"/>
    </row>
    <row r="29" spans="1:69" ht="20.25" customHeight="1" thickBot="1" x14ac:dyDescent="0.2">
      <c r="A29" s="23" t="s">
        <v>48</v>
      </c>
      <c r="B29" s="23"/>
      <c r="C29" s="2"/>
      <c r="D29" s="2"/>
      <c r="E29" s="2"/>
      <c r="F29" s="2"/>
      <c r="G29" s="2"/>
      <c r="H29" s="2"/>
      <c r="I29" s="2"/>
      <c r="J29" s="2"/>
      <c r="K29" s="2"/>
      <c r="L29" s="2"/>
      <c r="M29" s="2"/>
      <c r="N29" s="2"/>
      <c r="O29" s="2"/>
      <c r="P29" s="2"/>
      <c r="Q29" s="2"/>
      <c r="R29" s="2"/>
      <c r="S29" s="2"/>
      <c r="T29" s="2"/>
      <c r="U29" s="2"/>
      <c r="V29" s="2"/>
      <c r="W29" s="2"/>
      <c r="X29" s="2"/>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47" t="s">
        <v>28</v>
      </c>
      <c r="BE29" s="48"/>
      <c r="BF29" s="48"/>
      <c r="BG29" s="48"/>
      <c r="BH29" s="48">
        <f>ROUNDDOWN(SUM(BO11:BO25),1)</f>
        <v>1.2</v>
      </c>
      <c r="BI29" s="48"/>
      <c r="BJ29" s="49"/>
      <c r="BK29" s="50" t="str">
        <f>IF(BH29&gt;0,"○","")</f>
        <v>○</v>
      </c>
      <c r="BL29" s="51"/>
      <c r="BM29" s="8"/>
    </row>
    <row r="30" spans="1:69" ht="20.25" customHeight="1" thickBot="1" x14ac:dyDescent="0.2">
      <c r="A30" s="23"/>
      <c r="B30" s="23"/>
      <c r="C30" s="13"/>
      <c r="D30" s="2"/>
      <c r="E30" s="2"/>
      <c r="F30" s="2"/>
      <c r="G30" s="2"/>
      <c r="H30" s="11"/>
      <c r="I30" s="2"/>
      <c r="J30" s="2"/>
      <c r="K30" s="11"/>
      <c r="L30" s="13"/>
      <c r="M30" s="11"/>
      <c r="N30" s="11"/>
      <c r="O30" s="11"/>
      <c r="P30" s="31"/>
      <c r="Q30" s="11"/>
      <c r="R30" s="11"/>
      <c r="S30" s="11"/>
      <c r="T30" s="11"/>
      <c r="U30" s="11"/>
      <c r="V30" s="2"/>
      <c r="W30" s="2"/>
      <c r="X30" s="2"/>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52" t="s">
        <v>39</v>
      </c>
      <c r="BA30" s="53"/>
      <c r="BB30" s="53"/>
      <c r="BC30" s="53"/>
      <c r="BD30" s="54"/>
      <c r="BE30" s="54"/>
      <c r="BF30" s="54"/>
      <c r="BG30" s="55"/>
      <c r="BH30" s="56">
        <f>ROUNDDOWN(SUM(BN11:BO25),1)</f>
        <v>2.5</v>
      </c>
      <c r="BI30" s="56"/>
      <c r="BJ30" s="57"/>
      <c r="BK30" s="50" t="str">
        <f>IF(SUM(BP11:BQ25)&gt;0,IF(BH30&gt;=H5/BM5,"○",""),"")</f>
        <v>○</v>
      </c>
      <c r="BL30" s="51"/>
      <c r="BM30" s="8"/>
    </row>
    <row r="31" spans="1:69" ht="19.5" customHeight="1" x14ac:dyDescent="0.15">
      <c r="A31" s="23" t="s">
        <v>51</v>
      </c>
      <c r="B31" s="15">
        <v>10</v>
      </c>
      <c r="C31" s="12" t="s">
        <v>21</v>
      </c>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row>
    <row r="32" spans="1:69" x14ac:dyDescent="0.15">
      <c r="A32" s="23" t="s">
        <v>50</v>
      </c>
      <c r="B32" s="15">
        <v>7.5</v>
      </c>
      <c r="C32" s="8" t="s">
        <v>35</v>
      </c>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9"/>
    </row>
    <row r="33" spans="3:67" x14ac:dyDescent="0.15">
      <c r="C33" s="8" t="s">
        <v>41</v>
      </c>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9"/>
    </row>
    <row r="34" spans="3:67" x14ac:dyDescent="0.15">
      <c r="C34" s="8" t="s">
        <v>42</v>
      </c>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9"/>
    </row>
    <row r="35" spans="3:67" x14ac:dyDescent="0.15">
      <c r="C35" s="8" t="s">
        <v>43</v>
      </c>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9"/>
    </row>
    <row r="36" spans="3:67" x14ac:dyDescent="0.15">
      <c r="C36" s="9" t="s">
        <v>44</v>
      </c>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9"/>
    </row>
    <row r="37" spans="3:67" x14ac:dyDescent="0.15">
      <c r="C37" s="9"/>
      <c r="D37" s="9" t="s">
        <v>15</v>
      </c>
      <c r="E37" s="9"/>
      <c r="F37" s="9"/>
      <c r="G37" s="9"/>
      <c r="H37" s="9"/>
      <c r="I37" s="9"/>
      <c r="J37" s="9"/>
      <c r="K37" s="9"/>
      <c r="L37" s="9"/>
      <c r="M37" s="9"/>
      <c r="N37" s="9"/>
      <c r="O37" s="9"/>
      <c r="P37" s="9"/>
      <c r="Q37" s="9"/>
      <c r="R37" s="9"/>
      <c r="S37" s="9"/>
      <c r="T37" s="9"/>
      <c r="U37" s="9"/>
      <c r="V37" s="9"/>
      <c r="W37" s="9"/>
      <c r="X37" s="9"/>
      <c r="Y37" s="9"/>
      <c r="Z37" s="9"/>
      <c r="AA37" s="9"/>
      <c r="AB37" s="9"/>
      <c r="AC37" s="9"/>
      <c r="AD37" s="8"/>
      <c r="AE37" s="8"/>
      <c r="AF37" s="8"/>
      <c r="AG37" s="8"/>
      <c r="AH37" s="8"/>
      <c r="AI37" s="8"/>
      <c r="AJ37" s="8"/>
      <c r="AK37" s="8"/>
      <c r="AL37" s="8"/>
      <c r="AM37" s="8"/>
      <c r="AN37" s="8"/>
      <c r="AO37" s="8"/>
      <c r="AP37" s="8"/>
      <c r="AQ37" s="9"/>
      <c r="AR37" s="9"/>
      <c r="AS37" s="9"/>
      <c r="AT37" s="9"/>
      <c r="AU37" s="9"/>
      <c r="AV37" s="9"/>
      <c r="AW37" s="9"/>
      <c r="AX37" s="9"/>
      <c r="AY37" s="9"/>
      <c r="AZ37" s="9"/>
      <c r="BA37" s="9"/>
      <c r="BB37" s="9"/>
      <c r="BC37" s="9"/>
      <c r="BD37" s="9"/>
      <c r="BE37" s="9"/>
      <c r="BF37" s="9"/>
      <c r="BG37" s="9"/>
      <c r="BH37" s="9"/>
      <c r="BI37" s="9"/>
      <c r="BJ37" s="9"/>
      <c r="BK37" s="9"/>
      <c r="BL37" s="9"/>
    </row>
    <row r="38" spans="3:67" x14ac:dyDescent="0.15">
      <c r="C38" s="9"/>
      <c r="D38" s="9"/>
      <c r="E38" s="9" t="s">
        <v>17</v>
      </c>
      <c r="F38" s="9"/>
      <c r="G38" s="9"/>
      <c r="H38" s="9"/>
      <c r="I38" s="9"/>
      <c r="J38" s="9"/>
      <c r="K38" s="9"/>
      <c r="L38" s="9"/>
      <c r="M38" s="9"/>
      <c r="N38" s="9"/>
      <c r="O38" s="9"/>
      <c r="P38" s="9"/>
      <c r="Q38" s="9"/>
      <c r="R38" s="9"/>
      <c r="S38" s="9"/>
      <c r="T38" s="9"/>
      <c r="U38" s="9"/>
      <c r="V38" s="9"/>
      <c r="W38" s="9"/>
      <c r="X38" s="9"/>
      <c r="Y38" s="9"/>
      <c r="Z38" s="9"/>
      <c r="AA38" s="9"/>
      <c r="AB38" s="9"/>
      <c r="AC38" s="9"/>
      <c r="AD38" s="8"/>
      <c r="AE38" s="8"/>
      <c r="AF38" s="8"/>
      <c r="AG38" s="8"/>
      <c r="AH38" s="8"/>
      <c r="AI38" s="8"/>
      <c r="AJ38" s="8"/>
      <c r="AK38" s="8"/>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row>
    <row r="39" spans="3:67" x14ac:dyDescent="0.15">
      <c r="C39" s="9"/>
      <c r="D39" s="9" t="s">
        <v>16</v>
      </c>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M39" s="9"/>
    </row>
    <row r="40" spans="3:67" x14ac:dyDescent="0.15">
      <c r="C40" s="9"/>
      <c r="D40" s="9" t="s">
        <v>18</v>
      </c>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8"/>
    </row>
    <row r="41" spans="3:67" x14ac:dyDescent="0.15">
      <c r="C41" s="9"/>
      <c r="D41" s="9" t="s">
        <v>19</v>
      </c>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row>
    <row r="42" spans="3:67" x14ac:dyDescent="0.15">
      <c r="C42" s="9"/>
      <c r="D42" s="9"/>
      <c r="E42" s="9" t="s">
        <v>20</v>
      </c>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O42" s="46"/>
    </row>
    <row r="43" spans="3:67" x14ac:dyDescent="0.15">
      <c r="C43" s="8" t="s">
        <v>45</v>
      </c>
      <c r="D43" s="8"/>
      <c r="E43" s="8"/>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8"/>
      <c r="BO43" s="46"/>
    </row>
    <row r="44" spans="3:67" x14ac:dyDescent="0.15">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9"/>
      <c r="AE44" s="9"/>
      <c r="AF44" s="9"/>
      <c r="AG44" s="9"/>
      <c r="AH44" s="9"/>
      <c r="AI44" s="9"/>
      <c r="AJ44" s="9"/>
      <c r="AK44" s="9"/>
      <c r="AL44" s="9"/>
      <c r="AM44" s="9"/>
      <c r="AN44" s="9"/>
      <c r="AO44" s="9"/>
      <c r="AP44" s="9"/>
      <c r="AQ44" s="8"/>
      <c r="AR44" s="8"/>
      <c r="AS44" s="8"/>
      <c r="AT44" s="8"/>
      <c r="AU44" s="8"/>
      <c r="AV44" s="8"/>
      <c r="AW44" s="8"/>
      <c r="AX44" s="8"/>
      <c r="AY44" s="8"/>
      <c r="AZ44" s="8"/>
      <c r="BA44" s="8"/>
      <c r="BB44" s="8"/>
      <c r="BC44" s="8"/>
      <c r="BD44" s="8"/>
      <c r="BE44" s="8"/>
      <c r="BF44" s="8"/>
      <c r="BG44" s="8"/>
      <c r="BH44" s="8"/>
      <c r="BI44" s="8"/>
      <c r="BJ44" s="8"/>
      <c r="BK44" s="8"/>
      <c r="BL44" s="8"/>
      <c r="BO44" s="46"/>
    </row>
    <row r="45" spans="3:67" x14ac:dyDescent="0.15">
      <c r="C45" s="9"/>
      <c r="D45" s="14"/>
      <c r="E45" s="14"/>
      <c r="F45" s="8"/>
      <c r="G45" s="8"/>
      <c r="H45" s="8"/>
      <c r="I45" s="8"/>
      <c r="J45" s="8"/>
      <c r="K45" s="8"/>
      <c r="L45" s="8"/>
      <c r="M45" s="8"/>
      <c r="N45" s="8"/>
      <c r="O45" s="8"/>
      <c r="P45" s="8"/>
      <c r="Q45" s="8"/>
      <c r="R45" s="8"/>
      <c r="S45" s="8"/>
      <c r="T45" s="8"/>
      <c r="U45" s="8"/>
      <c r="V45" s="8"/>
      <c r="W45" s="8"/>
      <c r="X45" s="8"/>
      <c r="Y45" s="8"/>
      <c r="Z45" s="8"/>
      <c r="AA45" s="8"/>
      <c r="AB45" s="8"/>
      <c r="AC45" s="8"/>
      <c r="AD45" s="9"/>
      <c r="AE45" s="9"/>
      <c r="AF45" s="9"/>
      <c r="AG45" s="9"/>
      <c r="AH45" s="9"/>
      <c r="AI45" s="9"/>
      <c r="AJ45" s="9"/>
      <c r="AK45" s="9"/>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row>
    <row r="46" spans="3:67" ht="21" customHeight="1" x14ac:dyDescent="0.15">
      <c r="C46" s="14"/>
      <c r="D46" s="14"/>
      <c r="E46" s="14"/>
      <c r="F46" s="14"/>
      <c r="G46" s="14"/>
      <c r="H46" s="14"/>
      <c r="AD46" s="8"/>
      <c r="AE46" s="8"/>
      <c r="AF46" s="8"/>
      <c r="AG46" s="8"/>
      <c r="AH46" s="8"/>
      <c r="AI46" s="8"/>
      <c r="AJ46" s="8"/>
      <c r="AK46" s="8"/>
      <c r="AL46" s="8"/>
      <c r="AM46" s="8"/>
      <c r="AN46" s="8"/>
      <c r="AO46" s="8"/>
      <c r="AP46" s="8"/>
    </row>
    <row r="47" spans="3:67" ht="21" customHeight="1" x14ac:dyDescent="0.15">
      <c r="C47" s="14"/>
      <c r="D47" s="14"/>
      <c r="E47" s="14"/>
      <c r="F47" s="14"/>
      <c r="G47" s="14"/>
      <c r="H47" s="14"/>
      <c r="AD47" s="8"/>
      <c r="AE47" s="8"/>
      <c r="AF47" s="8"/>
      <c r="AG47" s="8"/>
      <c r="AH47" s="8"/>
      <c r="AI47" s="8"/>
      <c r="AJ47" s="8"/>
      <c r="AK47" s="8"/>
    </row>
    <row r="48" spans="3:67" ht="21" customHeight="1" x14ac:dyDescent="0.15">
      <c r="C48" s="14"/>
      <c r="D48" s="14"/>
      <c r="E48" s="14"/>
      <c r="F48" s="14"/>
      <c r="G48" s="14"/>
      <c r="H48" s="14"/>
    </row>
    <row r="49" spans="3:8" ht="21" customHeight="1" x14ac:dyDescent="0.15">
      <c r="C49" s="14"/>
      <c r="D49" s="14"/>
      <c r="E49" s="14"/>
      <c r="F49" s="14"/>
      <c r="G49" s="14"/>
      <c r="H49" s="14"/>
    </row>
    <row r="50" spans="3:8" ht="21" customHeight="1" x14ac:dyDescent="0.15">
      <c r="C50" s="14"/>
      <c r="D50" s="14"/>
      <c r="E50" s="14"/>
      <c r="F50" s="14"/>
      <c r="G50" s="14"/>
      <c r="H50" s="14"/>
    </row>
    <row r="51" spans="3:8" ht="21" customHeight="1" x14ac:dyDescent="0.15">
      <c r="C51" s="14"/>
      <c r="D51" s="14"/>
      <c r="E51" s="14"/>
      <c r="F51" s="14"/>
      <c r="G51" s="14"/>
      <c r="H51" s="14"/>
    </row>
    <row r="52" spans="3:8" ht="21" customHeight="1" x14ac:dyDescent="0.15">
      <c r="C52" s="14"/>
      <c r="D52" s="14"/>
      <c r="E52" s="14"/>
      <c r="F52" s="14"/>
      <c r="G52" s="14"/>
      <c r="H52" s="14"/>
    </row>
    <row r="53" spans="3:8" ht="21" customHeight="1" x14ac:dyDescent="0.15">
      <c r="C53" s="14"/>
      <c r="D53" s="14"/>
      <c r="E53" s="14"/>
      <c r="F53" s="14"/>
      <c r="G53" s="14"/>
      <c r="H53" s="14"/>
    </row>
    <row r="54" spans="3:8" ht="21" customHeight="1" x14ac:dyDescent="0.15">
      <c r="C54" s="14"/>
      <c r="D54" s="14"/>
      <c r="E54" s="14"/>
      <c r="F54" s="14"/>
      <c r="G54" s="14"/>
      <c r="H54" s="14"/>
    </row>
    <row r="55" spans="3:8" ht="21" customHeight="1" x14ac:dyDescent="0.15">
      <c r="C55" s="14"/>
      <c r="D55" s="14"/>
      <c r="E55" s="14"/>
      <c r="F55" s="14"/>
      <c r="G55" s="14"/>
      <c r="H55" s="14"/>
    </row>
    <row r="56" spans="3:8" ht="21" customHeight="1" x14ac:dyDescent="0.15">
      <c r="F56" s="14"/>
      <c r="G56" s="14"/>
      <c r="H56" s="14"/>
    </row>
  </sheetData>
  <mergeCells count="146">
    <mergeCell ref="C2:BL2"/>
    <mergeCell ref="AT3:BF3"/>
    <mergeCell ref="BG3:BH3"/>
    <mergeCell ref="BI3:BL3"/>
    <mergeCell ref="C4:G4"/>
    <mergeCell ref="H4:M4"/>
    <mergeCell ref="N4:R4"/>
    <mergeCell ref="S4:AA4"/>
    <mergeCell ref="AB4:AF4"/>
    <mergeCell ref="AG4:AL4"/>
    <mergeCell ref="BD5:BE5"/>
    <mergeCell ref="C6:J8"/>
    <mergeCell ref="K6:Q8"/>
    <mergeCell ref="R6:X8"/>
    <mergeCell ref="Y6:AE6"/>
    <mergeCell ref="AF6:AL6"/>
    <mergeCell ref="AM6:AS6"/>
    <mergeCell ref="AT6:BC6"/>
    <mergeCell ref="BD6:BF8"/>
    <mergeCell ref="C5:G5"/>
    <mergeCell ref="H5:M5"/>
    <mergeCell ref="N5:R5"/>
    <mergeCell ref="S5:AA5"/>
    <mergeCell ref="AB5:AF5"/>
    <mergeCell ref="AG5:AL5"/>
    <mergeCell ref="C10:J10"/>
    <mergeCell ref="K10:Q10"/>
    <mergeCell ref="R10:X10"/>
    <mergeCell ref="BD10:BF10"/>
    <mergeCell ref="BG10:BI10"/>
    <mergeCell ref="BJ10:BL10"/>
    <mergeCell ref="BG6:BI8"/>
    <mergeCell ref="BJ6:BL8"/>
    <mergeCell ref="BM7:BM8"/>
    <mergeCell ref="C9:J9"/>
    <mergeCell ref="K9:Q9"/>
    <mergeCell ref="R9:X9"/>
    <mergeCell ref="BD9:BF9"/>
    <mergeCell ref="BG9:BI9"/>
    <mergeCell ref="BJ9:BL9"/>
    <mergeCell ref="C12:J12"/>
    <mergeCell ref="K12:Q12"/>
    <mergeCell ref="R12:X12"/>
    <mergeCell ref="BD12:BF12"/>
    <mergeCell ref="BG12:BI12"/>
    <mergeCell ref="BJ12:BL12"/>
    <mergeCell ref="C11:J11"/>
    <mergeCell ref="K11:Q11"/>
    <mergeCell ref="R11:X11"/>
    <mergeCell ref="BD11:BF11"/>
    <mergeCell ref="BG11:BI11"/>
    <mergeCell ref="BJ11:BL11"/>
    <mergeCell ref="C14:J14"/>
    <mergeCell ref="K14:Q14"/>
    <mergeCell ref="R14:X14"/>
    <mergeCell ref="BD14:BF14"/>
    <mergeCell ref="BG14:BI14"/>
    <mergeCell ref="BJ14:BL14"/>
    <mergeCell ref="C13:J13"/>
    <mergeCell ref="K13:Q13"/>
    <mergeCell ref="R13:X13"/>
    <mergeCell ref="BD13:BF13"/>
    <mergeCell ref="BG13:BI13"/>
    <mergeCell ref="BJ13:BL13"/>
    <mergeCell ref="C16:J16"/>
    <mergeCell ref="K16:Q16"/>
    <mergeCell ref="R16:X16"/>
    <mergeCell ref="BD16:BF16"/>
    <mergeCell ref="BG16:BI16"/>
    <mergeCell ref="BJ16:BL16"/>
    <mergeCell ref="C15:J15"/>
    <mergeCell ref="K15:Q15"/>
    <mergeCell ref="R15:X15"/>
    <mergeCell ref="BD15:BF15"/>
    <mergeCell ref="BG15:BI15"/>
    <mergeCell ref="BJ15:BL15"/>
    <mergeCell ref="C18:J18"/>
    <mergeCell ref="K18:Q18"/>
    <mergeCell ref="R18:X18"/>
    <mergeCell ref="BD18:BF18"/>
    <mergeCell ref="BG18:BI18"/>
    <mergeCell ref="BJ18:BL18"/>
    <mergeCell ref="C17:J17"/>
    <mergeCell ref="K17:Q17"/>
    <mergeCell ref="R17:X17"/>
    <mergeCell ref="BD17:BF17"/>
    <mergeCell ref="BG17:BI17"/>
    <mergeCell ref="BJ17:BL17"/>
    <mergeCell ref="C20:J20"/>
    <mergeCell ref="K20:Q20"/>
    <mergeCell ref="R20:X20"/>
    <mergeCell ref="BD20:BF20"/>
    <mergeCell ref="BG20:BI20"/>
    <mergeCell ref="BJ20:BL20"/>
    <mergeCell ref="C19:J19"/>
    <mergeCell ref="K19:Q19"/>
    <mergeCell ref="R19:X19"/>
    <mergeCell ref="BD19:BF19"/>
    <mergeCell ref="BG19:BI19"/>
    <mergeCell ref="BJ19:BL19"/>
    <mergeCell ref="C22:J22"/>
    <mergeCell ref="K22:Q22"/>
    <mergeCell ref="R22:X22"/>
    <mergeCell ref="BD22:BF22"/>
    <mergeCell ref="BG22:BI22"/>
    <mergeCell ref="BJ22:BL22"/>
    <mergeCell ref="C21:J21"/>
    <mergeCell ref="K21:Q21"/>
    <mergeCell ref="R21:X21"/>
    <mergeCell ref="BD21:BF21"/>
    <mergeCell ref="BG21:BI21"/>
    <mergeCell ref="BJ21:BL21"/>
    <mergeCell ref="C24:J24"/>
    <mergeCell ref="K24:Q24"/>
    <mergeCell ref="R24:X24"/>
    <mergeCell ref="BD24:BF24"/>
    <mergeCell ref="BG24:BI24"/>
    <mergeCell ref="BJ24:BL24"/>
    <mergeCell ref="C23:J23"/>
    <mergeCell ref="K23:Q23"/>
    <mergeCell ref="R23:X23"/>
    <mergeCell ref="BD23:BF23"/>
    <mergeCell ref="BG23:BI23"/>
    <mergeCell ref="BJ23:BL23"/>
    <mergeCell ref="C26:X26"/>
    <mergeCell ref="BD26:BF26"/>
    <mergeCell ref="BG26:BI26"/>
    <mergeCell ref="BJ26:BL26"/>
    <mergeCell ref="C27:X27"/>
    <mergeCell ref="BD27:BL27"/>
    <mergeCell ref="C25:J25"/>
    <mergeCell ref="K25:Q25"/>
    <mergeCell ref="R25:X25"/>
    <mergeCell ref="BD25:BF25"/>
    <mergeCell ref="BG25:BI25"/>
    <mergeCell ref="BJ25:BL25"/>
    <mergeCell ref="AZ30:BG30"/>
    <mergeCell ref="BH30:BJ30"/>
    <mergeCell ref="BK30:BL30"/>
    <mergeCell ref="BO42:BO44"/>
    <mergeCell ref="BD28:BG28"/>
    <mergeCell ref="BH28:BJ28"/>
    <mergeCell ref="BK28:BL28"/>
    <mergeCell ref="BD29:BG29"/>
    <mergeCell ref="BH29:BJ29"/>
    <mergeCell ref="BK29:BL29"/>
  </mergeCells>
  <phoneticPr fontId="2"/>
  <dataValidations count="6">
    <dataValidation type="list" allowBlank="1" showInputMessage="1" showErrorMessage="1" sqref="K9:Q25" xr:uid="{2C989E8C-6CCF-4189-ACB4-579C4CADE151}">
      <formula1>$A$20:$A$23</formula1>
    </dataValidation>
    <dataValidation type="list" allowBlank="1" showInputMessage="1" showErrorMessage="1" sqref="C11:J25" xr:uid="{9E824566-6168-4DEF-A1B0-24F336D4932B}">
      <formula1>$A$16:$A$18</formula1>
    </dataValidation>
    <dataValidation type="list" allowBlank="1" showInputMessage="1" showErrorMessage="1" sqref="BG3:BH3" xr:uid="{093997AE-F28A-4668-B841-4475BB25C4B1}">
      <formula1>$A$3:$A$14</formula1>
    </dataValidation>
    <dataValidation type="list" allowBlank="1" showInputMessage="1" showErrorMessage="1" sqref="AT5:BC5 AG5:AL5" xr:uid="{393AD57B-6927-4AA4-BA21-4AF38D03A500}">
      <formula1>$A$25:$A$26</formula1>
    </dataValidation>
    <dataValidation type="list" allowBlank="1" showInputMessage="1" showErrorMessage="1" sqref="S5:AA5" xr:uid="{C122302D-356D-4129-9F89-62241DD8CCAF}">
      <formula1>$A$28:$A$29</formula1>
    </dataValidation>
    <dataValidation type="list" allowBlank="1" showInputMessage="1" showErrorMessage="1" sqref="AG4:AL4" xr:uid="{4CD1480A-B6FA-4901-B908-E8DFAF1CCA11}">
      <formula1>$A$31:$A$32</formula1>
    </dataValidation>
  </dataValidations>
  <pageMargins left="0" right="0" top="0" bottom="0" header="0.31496062992125984" footer="0.31496062992125984"/>
  <pageSetup paperSize="9" scale="79" orientation="landscape" horizontalDpi="0" verticalDpi="0" r:id="rId1"/>
  <legacy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4月（7.5)実績 </vt:lpstr>
      <vt:lpstr>5月（7.5)予定</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2018-05-20T09:51:16Z</dcterms:created>
  <dcterms:modified xsi:type="dcterms:W3CDTF">2024-05-03T06:07:40Z</dcterms:modified>
  <cp:category/>
</cp:coreProperties>
</file>